
<file path=[Content_Types].xml><?xml version="1.0" encoding="utf-8"?>
<Types xmlns="http://schemas.openxmlformats.org/package/2006/content-types"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ustinhopfgartner/Desktop/Landesskiverband/wetransfer_lsvoo-dokumente-powered-by-keil-daniel_2025-05-06_1942/Landescup_Gemsatwertung/"/>
    </mc:Choice>
  </mc:AlternateContent>
  <xr:revisionPtr revIDLastSave="0" documentId="13_ncr:1_{FA49523D-B85A-AD4E-9160-891F3BE5A88C}" xr6:coauthVersionLast="47" xr6:coauthVersionMax="47" xr10:uidLastSave="{00000000-0000-0000-0000-000000000000}"/>
  <bookViews>
    <workbookView xWindow="0" yWindow="500" windowWidth="28800" windowHeight="16520" activeTab="1" xr2:uid="{E4CCE33B-6B70-A14D-85DC-E56D1C5EF459}"/>
  </bookViews>
  <sheets>
    <sheet name="Sprunglauf" sheetId="1" r:id="rId1"/>
    <sheet name="Nordische Kombinbation" sheetId="4" r:id="rId2"/>
    <sheet name="Punkteraster" sheetId="3" r:id="rId3"/>
  </sheets>
  <externalReferences>
    <externalReference r:id="rId4"/>
  </externalReferences>
  <definedNames>
    <definedName name="_xlnm.Print_Area" localSheetId="0">Sprunglauf!$A$1:$AI$95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86" i="1" l="1"/>
  <c r="O20" i="4"/>
  <c r="O19" i="4"/>
  <c r="X87" i="1"/>
  <c r="X88" i="1"/>
  <c r="X89" i="1"/>
  <c r="X81" i="1"/>
  <c r="X64" i="1"/>
  <c r="X49" i="1"/>
  <c r="X50" i="1"/>
  <c r="X51" i="1"/>
  <c r="X52" i="1"/>
  <c r="X53" i="1"/>
  <c r="X54" i="1"/>
  <c r="X55" i="1"/>
  <c r="X56" i="1"/>
  <c r="X57" i="1"/>
  <c r="X27" i="1"/>
  <c r="X28" i="1"/>
  <c r="X29" i="1"/>
  <c r="X12" i="1"/>
  <c r="X13" i="1"/>
  <c r="X14" i="1"/>
  <c r="X15" i="1"/>
  <c r="U12" i="1"/>
  <c r="U13" i="1"/>
  <c r="U14" i="1"/>
  <c r="U15" i="1"/>
  <c r="Q83" i="1"/>
  <c r="Q85" i="1"/>
  <c r="Q84" i="1"/>
  <c r="W79" i="1"/>
  <c r="W81" i="1"/>
  <c r="U79" i="1"/>
  <c r="U81" i="1"/>
  <c r="S79" i="1"/>
  <c r="S81" i="1"/>
  <c r="Q80" i="1"/>
  <c r="Q79" i="1"/>
  <c r="X79" i="1" s="1"/>
  <c r="Q81" i="1"/>
  <c r="U89" i="1"/>
  <c r="U88" i="1"/>
  <c r="U83" i="1"/>
  <c r="U84" i="1"/>
  <c r="U80" i="1"/>
  <c r="U78" i="1"/>
  <c r="U77" i="1"/>
  <c r="U76" i="1"/>
  <c r="U74" i="1"/>
  <c r="U73" i="1"/>
  <c r="U72" i="1"/>
  <c r="U75" i="1"/>
  <c r="U71" i="1"/>
  <c r="U70" i="1"/>
  <c r="U69" i="1"/>
  <c r="U67" i="1"/>
  <c r="U68" i="1"/>
  <c r="U66" i="1"/>
  <c r="U64" i="1"/>
  <c r="U62" i="1"/>
  <c r="U63" i="1"/>
  <c r="U60" i="1"/>
  <c r="U61" i="1"/>
  <c r="U59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1" i="1"/>
  <c r="U44" i="1"/>
  <c r="U43" i="1"/>
  <c r="U40" i="1"/>
  <c r="U42" i="1"/>
  <c r="U39" i="1"/>
  <c r="U38" i="1"/>
  <c r="U37" i="1"/>
  <c r="U36" i="1"/>
  <c r="U92" i="1" s="1"/>
  <c r="U35" i="1"/>
  <c r="U34" i="1"/>
  <c r="U33" i="1"/>
  <c r="U31" i="1"/>
  <c r="U32" i="1"/>
  <c r="U29" i="1"/>
  <c r="U28" i="1"/>
  <c r="U27" i="1"/>
  <c r="U25" i="1"/>
  <c r="U26" i="1"/>
  <c r="U22" i="1"/>
  <c r="U19" i="1"/>
  <c r="U24" i="1"/>
  <c r="U21" i="1"/>
  <c r="U23" i="1"/>
  <c r="U20" i="1"/>
  <c r="U18" i="1"/>
  <c r="U17" i="1"/>
  <c r="U11" i="1"/>
  <c r="O78" i="1"/>
  <c r="O80" i="1"/>
  <c r="O79" i="1"/>
  <c r="W77" i="1"/>
  <c r="W78" i="1"/>
  <c r="W80" i="1"/>
  <c r="S77" i="1"/>
  <c r="S78" i="1"/>
  <c r="S80" i="1"/>
  <c r="Q77" i="1"/>
  <c r="Q78" i="1"/>
  <c r="O77" i="1"/>
  <c r="M77" i="1"/>
  <c r="M78" i="1"/>
  <c r="M80" i="1"/>
  <c r="K77" i="1"/>
  <c r="K78" i="1"/>
  <c r="K80" i="1"/>
  <c r="I77" i="1"/>
  <c r="I78" i="1"/>
  <c r="I80" i="1"/>
  <c r="G77" i="1"/>
  <c r="X77" i="1" s="1"/>
  <c r="G78" i="1"/>
  <c r="X78" i="1" s="1"/>
  <c r="G80" i="1"/>
  <c r="X80" i="1" s="1"/>
  <c r="E77" i="1"/>
  <c r="E78" i="1"/>
  <c r="E80" i="1"/>
  <c r="W74" i="1"/>
  <c r="W76" i="1"/>
  <c r="S74" i="1"/>
  <c r="S76" i="1"/>
  <c r="Q74" i="1"/>
  <c r="Q76" i="1"/>
  <c r="O74" i="1"/>
  <c r="O76" i="1"/>
  <c r="U94" i="1" l="1"/>
  <c r="U93" i="1"/>
  <c r="W63" i="1"/>
  <c r="W62" i="1"/>
  <c r="S63" i="1"/>
  <c r="S62" i="1"/>
  <c r="Q63" i="1"/>
  <c r="Q62" i="1"/>
  <c r="O63" i="1"/>
  <c r="O62" i="1"/>
  <c r="M63" i="1"/>
  <c r="M62" i="1"/>
  <c r="K63" i="1"/>
  <c r="K62" i="1"/>
  <c r="I63" i="1"/>
  <c r="I62" i="1"/>
  <c r="W70" i="1"/>
  <c r="W71" i="1"/>
  <c r="W75" i="1"/>
  <c r="W72" i="1"/>
  <c r="X72" i="1" s="1"/>
  <c r="W73" i="1"/>
  <c r="S70" i="1"/>
  <c r="S71" i="1"/>
  <c r="S75" i="1"/>
  <c r="S72" i="1"/>
  <c r="S73" i="1"/>
  <c r="Q70" i="1"/>
  <c r="Q71" i="1"/>
  <c r="Q75" i="1"/>
  <c r="Q72" i="1"/>
  <c r="Q73" i="1"/>
  <c r="O70" i="1"/>
  <c r="O71" i="1"/>
  <c r="O75" i="1"/>
  <c r="O72" i="1"/>
  <c r="O73" i="1"/>
  <c r="M70" i="1"/>
  <c r="M71" i="1"/>
  <c r="M75" i="1"/>
  <c r="M72" i="1"/>
  <c r="M73" i="1"/>
  <c r="M74" i="1"/>
  <c r="M76" i="1"/>
  <c r="K70" i="1"/>
  <c r="K71" i="1"/>
  <c r="K75" i="1"/>
  <c r="K72" i="1"/>
  <c r="K73" i="1"/>
  <c r="K74" i="1"/>
  <c r="K76" i="1"/>
  <c r="I70" i="1"/>
  <c r="I71" i="1"/>
  <c r="I75" i="1"/>
  <c r="I72" i="1"/>
  <c r="I73" i="1"/>
  <c r="I74" i="1"/>
  <c r="I76" i="1"/>
  <c r="G70" i="1"/>
  <c r="G71" i="1"/>
  <c r="G75" i="1"/>
  <c r="G72" i="1"/>
  <c r="G73" i="1"/>
  <c r="G74" i="1"/>
  <c r="G76" i="1"/>
  <c r="E70" i="1"/>
  <c r="E71" i="1"/>
  <c r="E75" i="1"/>
  <c r="E72" i="1"/>
  <c r="E73" i="1"/>
  <c r="E74" i="1"/>
  <c r="X74" i="1" s="1"/>
  <c r="W61" i="1"/>
  <c r="W60" i="1"/>
  <c r="S61" i="1"/>
  <c r="S60" i="1"/>
  <c r="Q61" i="1"/>
  <c r="O61" i="1"/>
  <c r="M61" i="1"/>
  <c r="K61" i="1"/>
  <c r="I61" i="1"/>
  <c r="G61" i="1"/>
  <c r="E61" i="1"/>
  <c r="E59" i="1"/>
  <c r="G59" i="1"/>
  <c r="I59" i="1"/>
  <c r="K59" i="1"/>
  <c r="M59" i="1"/>
  <c r="O59" i="1"/>
  <c r="Q59" i="1"/>
  <c r="S59" i="1"/>
  <c r="W59" i="1"/>
  <c r="W38" i="1"/>
  <c r="W39" i="1"/>
  <c r="W42" i="1"/>
  <c r="W40" i="1"/>
  <c r="X40" i="1" s="1"/>
  <c r="W43" i="1"/>
  <c r="W44" i="1"/>
  <c r="W41" i="1"/>
  <c r="W45" i="1"/>
  <c r="W46" i="1"/>
  <c r="S39" i="1"/>
  <c r="S42" i="1"/>
  <c r="S40" i="1"/>
  <c r="S43" i="1"/>
  <c r="S44" i="1"/>
  <c r="S41" i="1"/>
  <c r="S45" i="1"/>
  <c r="S46" i="1"/>
  <c r="S47" i="1"/>
  <c r="Q39" i="1"/>
  <c r="Q42" i="1"/>
  <c r="Q40" i="1"/>
  <c r="Q43" i="1"/>
  <c r="Q44" i="1"/>
  <c r="Q41" i="1"/>
  <c r="Q45" i="1"/>
  <c r="Q46" i="1"/>
  <c r="O39" i="1"/>
  <c r="O42" i="1"/>
  <c r="O40" i="1"/>
  <c r="O43" i="1"/>
  <c r="O44" i="1"/>
  <c r="O41" i="1"/>
  <c r="O45" i="1"/>
  <c r="O46" i="1"/>
  <c r="O47" i="1"/>
  <c r="M39" i="1"/>
  <c r="M42" i="1"/>
  <c r="M40" i="1"/>
  <c r="M43" i="1"/>
  <c r="M44" i="1"/>
  <c r="M41" i="1"/>
  <c r="M45" i="1"/>
  <c r="M46" i="1"/>
  <c r="M47" i="1"/>
  <c r="M48" i="1"/>
  <c r="M49" i="1"/>
  <c r="M50" i="1"/>
  <c r="K39" i="1"/>
  <c r="K42" i="1"/>
  <c r="K40" i="1"/>
  <c r="K43" i="1"/>
  <c r="K44" i="1"/>
  <c r="K41" i="1"/>
  <c r="K45" i="1"/>
  <c r="K46" i="1"/>
  <c r="K47" i="1"/>
  <c r="K48" i="1"/>
  <c r="K49" i="1"/>
  <c r="I39" i="1"/>
  <c r="I42" i="1"/>
  <c r="I40" i="1"/>
  <c r="I43" i="1"/>
  <c r="I44" i="1"/>
  <c r="I41" i="1"/>
  <c r="I45" i="1"/>
  <c r="I46" i="1"/>
  <c r="I47" i="1"/>
  <c r="G42" i="1"/>
  <c r="G40" i="1"/>
  <c r="G43" i="1"/>
  <c r="G44" i="1"/>
  <c r="G41" i="1"/>
  <c r="G45" i="1"/>
  <c r="G46" i="1"/>
  <c r="G47" i="1"/>
  <c r="E43" i="1"/>
  <c r="X43" i="1" s="1"/>
  <c r="E44" i="1"/>
  <c r="E41" i="1"/>
  <c r="E45" i="1"/>
  <c r="E42" i="1"/>
  <c r="G63" i="1"/>
  <c r="G62" i="1"/>
  <c r="E63" i="1"/>
  <c r="E62" i="1"/>
  <c r="E46" i="4"/>
  <c r="E17" i="1"/>
  <c r="G17" i="1"/>
  <c r="I17" i="1"/>
  <c r="K17" i="1"/>
  <c r="M17" i="1"/>
  <c r="O17" i="1"/>
  <c r="Q17" i="1"/>
  <c r="S17" i="1"/>
  <c r="E18" i="1"/>
  <c r="G18" i="1"/>
  <c r="I18" i="1"/>
  <c r="K18" i="1"/>
  <c r="M18" i="1"/>
  <c r="O18" i="1"/>
  <c r="Q18" i="1"/>
  <c r="S18" i="1"/>
  <c r="E20" i="1"/>
  <c r="G20" i="1"/>
  <c r="I20" i="1"/>
  <c r="K20" i="1"/>
  <c r="M20" i="1"/>
  <c r="O20" i="1"/>
  <c r="Q20" i="1"/>
  <c r="S20" i="1"/>
  <c r="E23" i="1"/>
  <c r="G23" i="1"/>
  <c r="I23" i="1"/>
  <c r="K23" i="1"/>
  <c r="M23" i="1"/>
  <c r="O23" i="1"/>
  <c r="Q23" i="1"/>
  <c r="S23" i="1"/>
  <c r="E21" i="1"/>
  <c r="G21" i="1"/>
  <c r="I21" i="1"/>
  <c r="K21" i="1"/>
  <c r="M21" i="1"/>
  <c r="O21" i="1"/>
  <c r="Q21" i="1"/>
  <c r="S21" i="1"/>
  <c r="E24" i="1"/>
  <c r="G24" i="1"/>
  <c r="I24" i="1"/>
  <c r="K24" i="1"/>
  <c r="M24" i="1"/>
  <c r="O24" i="1"/>
  <c r="Q24" i="1"/>
  <c r="S24" i="1"/>
  <c r="E19" i="1"/>
  <c r="G19" i="1"/>
  <c r="I19" i="1"/>
  <c r="K19" i="1"/>
  <c r="M19" i="1"/>
  <c r="O19" i="1"/>
  <c r="Q19" i="1"/>
  <c r="S19" i="1"/>
  <c r="E22" i="1"/>
  <c r="G22" i="1"/>
  <c r="I22" i="1"/>
  <c r="K22" i="1"/>
  <c r="M22" i="1"/>
  <c r="O22" i="1"/>
  <c r="Q22" i="1"/>
  <c r="S22" i="1"/>
  <c r="E26" i="1"/>
  <c r="G26" i="1"/>
  <c r="I26" i="1"/>
  <c r="K26" i="1"/>
  <c r="M26" i="1"/>
  <c r="O26" i="1"/>
  <c r="Q26" i="1"/>
  <c r="S26" i="1"/>
  <c r="E25" i="1"/>
  <c r="G25" i="1"/>
  <c r="I25" i="1"/>
  <c r="K25" i="1"/>
  <c r="M25" i="1"/>
  <c r="O25" i="1"/>
  <c r="Q25" i="1"/>
  <c r="S25" i="1"/>
  <c r="E27" i="1"/>
  <c r="G27" i="1"/>
  <c r="I27" i="1"/>
  <c r="K27" i="1"/>
  <c r="M27" i="1"/>
  <c r="O27" i="1"/>
  <c r="Q27" i="1"/>
  <c r="S27" i="1"/>
  <c r="E28" i="1"/>
  <c r="G28" i="1"/>
  <c r="I28" i="1"/>
  <c r="K28" i="1"/>
  <c r="M28" i="1"/>
  <c r="O28" i="1"/>
  <c r="Q28" i="1"/>
  <c r="S28" i="1"/>
  <c r="U27" i="4"/>
  <c r="U28" i="4"/>
  <c r="U29" i="4"/>
  <c r="S27" i="4"/>
  <c r="S28" i="4"/>
  <c r="S29" i="4"/>
  <c r="Q27" i="4"/>
  <c r="Q28" i="4"/>
  <c r="Q29" i="4"/>
  <c r="O27" i="4"/>
  <c r="O28" i="4"/>
  <c r="O29" i="4"/>
  <c r="M29" i="4"/>
  <c r="M27" i="4"/>
  <c r="M28" i="4"/>
  <c r="K27" i="4"/>
  <c r="K28" i="4"/>
  <c r="K29" i="4"/>
  <c r="I27" i="4"/>
  <c r="I28" i="4"/>
  <c r="I29" i="4"/>
  <c r="E30" i="4"/>
  <c r="G17" i="4"/>
  <c r="G19" i="4"/>
  <c r="G24" i="4"/>
  <c r="G20" i="4"/>
  <c r="G22" i="4"/>
  <c r="G21" i="4"/>
  <c r="G26" i="4"/>
  <c r="G23" i="4"/>
  <c r="G25" i="4"/>
  <c r="G27" i="4"/>
  <c r="G28" i="4"/>
  <c r="G29" i="4"/>
  <c r="E17" i="4"/>
  <c r="E19" i="4"/>
  <c r="E24" i="4"/>
  <c r="E20" i="4"/>
  <c r="E22" i="4"/>
  <c r="E21" i="4"/>
  <c r="E26" i="4"/>
  <c r="E23" i="4"/>
  <c r="E25" i="4"/>
  <c r="E27" i="4"/>
  <c r="E28" i="4"/>
  <c r="E29" i="4"/>
  <c r="W28" i="1"/>
  <c r="U43" i="4"/>
  <c r="S43" i="4"/>
  <c r="Q43" i="4"/>
  <c r="O43" i="4"/>
  <c r="O42" i="4"/>
  <c r="M43" i="4"/>
  <c r="K43" i="4"/>
  <c r="I43" i="4"/>
  <c r="G43" i="4"/>
  <c r="E43" i="4"/>
  <c r="W53" i="1"/>
  <c r="S53" i="1"/>
  <c r="Q53" i="1"/>
  <c r="O53" i="1"/>
  <c r="M53" i="1"/>
  <c r="K53" i="1"/>
  <c r="I53" i="1"/>
  <c r="G53" i="1"/>
  <c r="E53" i="1"/>
  <c r="W52" i="1"/>
  <c r="S52" i="1"/>
  <c r="Q52" i="1"/>
  <c r="O52" i="1"/>
  <c r="M52" i="1"/>
  <c r="K52" i="1"/>
  <c r="I52" i="1"/>
  <c r="G52" i="1"/>
  <c r="E52" i="1"/>
  <c r="U64" i="4"/>
  <c r="S64" i="4"/>
  <c r="Q64" i="4"/>
  <c r="O64" i="4"/>
  <c r="M64" i="4"/>
  <c r="K64" i="4"/>
  <c r="I64" i="4"/>
  <c r="G64" i="4"/>
  <c r="E64" i="4"/>
  <c r="U45" i="4"/>
  <c r="S45" i="4"/>
  <c r="Q45" i="4"/>
  <c r="O45" i="4"/>
  <c r="M45" i="4"/>
  <c r="K45" i="4"/>
  <c r="I45" i="4"/>
  <c r="G45" i="4"/>
  <c r="E45" i="4"/>
  <c r="U42" i="4"/>
  <c r="S42" i="4"/>
  <c r="Q42" i="4"/>
  <c r="M42" i="4"/>
  <c r="K42" i="4"/>
  <c r="I42" i="4"/>
  <c r="G42" i="4"/>
  <c r="E42" i="4"/>
  <c r="U41" i="4"/>
  <c r="S41" i="4"/>
  <c r="Q41" i="4"/>
  <c r="O41" i="4"/>
  <c r="M41" i="4"/>
  <c r="K41" i="4"/>
  <c r="I41" i="4"/>
  <c r="G41" i="4"/>
  <c r="E41" i="4"/>
  <c r="K56" i="1"/>
  <c r="W51" i="1"/>
  <c r="S51" i="1"/>
  <c r="Q51" i="1"/>
  <c r="O51" i="1"/>
  <c r="M51" i="1"/>
  <c r="K51" i="1"/>
  <c r="I51" i="1"/>
  <c r="G51" i="1"/>
  <c r="E51" i="1"/>
  <c r="W56" i="1"/>
  <c r="S56" i="1"/>
  <c r="Q56" i="1"/>
  <c r="O56" i="1"/>
  <c r="M56" i="1"/>
  <c r="E57" i="1"/>
  <c r="G57" i="1"/>
  <c r="G56" i="1"/>
  <c r="E56" i="1"/>
  <c r="S85" i="1"/>
  <c r="S87" i="1"/>
  <c r="Q87" i="1"/>
  <c r="O85" i="1"/>
  <c r="M85" i="1"/>
  <c r="M87" i="1"/>
  <c r="K85" i="1"/>
  <c r="K87" i="1"/>
  <c r="I85" i="1"/>
  <c r="G85" i="1"/>
  <c r="E85" i="1"/>
  <c r="W54" i="1"/>
  <c r="W49" i="1"/>
  <c r="S54" i="1"/>
  <c r="S49" i="1"/>
  <c r="Q54" i="1"/>
  <c r="Q49" i="1"/>
  <c r="O54" i="1"/>
  <c r="O49" i="1"/>
  <c r="M54" i="1"/>
  <c r="K54" i="1"/>
  <c r="I54" i="1"/>
  <c r="I49" i="1"/>
  <c r="G54" i="1"/>
  <c r="G49" i="1"/>
  <c r="E46" i="1"/>
  <c r="E54" i="1"/>
  <c r="E49" i="1"/>
  <c r="U40" i="4"/>
  <c r="U37" i="4"/>
  <c r="U36" i="4"/>
  <c r="U44" i="4"/>
  <c r="U35" i="4"/>
  <c r="U38" i="4"/>
  <c r="U39" i="4"/>
  <c r="S37" i="4"/>
  <c r="S36" i="4"/>
  <c r="S44" i="4"/>
  <c r="S35" i="4"/>
  <c r="S38" i="4"/>
  <c r="S39" i="4"/>
  <c r="Q40" i="4"/>
  <c r="Q37" i="4"/>
  <c r="Q36" i="4"/>
  <c r="Q44" i="4"/>
  <c r="Q35" i="4"/>
  <c r="Q38" i="4"/>
  <c r="Q39" i="4"/>
  <c r="O40" i="4"/>
  <c r="O37" i="4"/>
  <c r="O36" i="4"/>
  <c r="O44" i="4"/>
  <c r="O35" i="4"/>
  <c r="O38" i="4"/>
  <c r="O39" i="4"/>
  <c r="M37" i="4"/>
  <c r="M36" i="4"/>
  <c r="M44" i="4"/>
  <c r="M35" i="4"/>
  <c r="M38" i="4"/>
  <c r="M39" i="4"/>
  <c r="K44" i="4"/>
  <c r="K35" i="4"/>
  <c r="K38" i="4"/>
  <c r="K39" i="4"/>
  <c r="I44" i="4"/>
  <c r="I35" i="4"/>
  <c r="I38" i="4"/>
  <c r="I39" i="4"/>
  <c r="G44" i="4"/>
  <c r="G35" i="4"/>
  <c r="G38" i="4"/>
  <c r="E44" i="4"/>
  <c r="E35" i="4"/>
  <c r="E38" i="4"/>
  <c r="E39" i="4"/>
  <c r="U46" i="4"/>
  <c r="S46" i="4"/>
  <c r="Q46" i="4"/>
  <c r="O46" i="4"/>
  <c r="M46" i="4"/>
  <c r="U32" i="4"/>
  <c r="U34" i="4"/>
  <c r="S32" i="4"/>
  <c r="S34" i="4"/>
  <c r="S40" i="4"/>
  <c r="Q32" i="4"/>
  <c r="Q34" i="4"/>
  <c r="O32" i="4"/>
  <c r="O34" i="4"/>
  <c r="M32" i="4"/>
  <c r="M34" i="4"/>
  <c r="M40" i="4"/>
  <c r="G46" i="4"/>
  <c r="I46" i="4"/>
  <c r="K46" i="4"/>
  <c r="K32" i="4"/>
  <c r="K34" i="4"/>
  <c r="K40" i="4"/>
  <c r="K37" i="4"/>
  <c r="K36" i="4"/>
  <c r="I32" i="4"/>
  <c r="I34" i="4"/>
  <c r="I40" i="4"/>
  <c r="I37" i="4"/>
  <c r="I36" i="4"/>
  <c r="G32" i="4"/>
  <c r="G34" i="4"/>
  <c r="G40" i="4"/>
  <c r="G37" i="4"/>
  <c r="G36" i="4"/>
  <c r="G39" i="4"/>
  <c r="E32" i="4"/>
  <c r="E34" i="4"/>
  <c r="E40" i="4"/>
  <c r="E37" i="4"/>
  <c r="E36" i="4"/>
  <c r="E33" i="4"/>
  <c r="G33" i="4"/>
  <c r="I33" i="4"/>
  <c r="K33" i="4"/>
  <c r="M33" i="4"/>
  <c r="O33" i="4"/>
  <c r="Q33" i="4"/>
  <c r="S33" i="4"/>
  <c r="U33" i="4"/>
  <c r="W48" i="1"/>
  <c r="W50" i="1"/>
  <c r="W35" i="1"/>
  <c r="W57" i="1"/>
  <c r="S48" i="1"/>
  <c r="S50" i="1"/>
  <c r="S35" i="1"/>
  <c r="S92" i="1" s="1"/>
  <c r="S57" i="1"/>
  <c r="Q48" i="1"/>
  <c r="Q50" i="1"/>
  <c r="Q35" i="1"/>
  <c r="Q57" i="1"/>
  <c r="O48" i="1"/>
  <c r="O50" i="1"/>
  <c r="O35" i="1"/>
  <c r="O92" i="1" s="1"/>
  <c r="O57" i="1"/>
  <c r="M35" i="1"/>
  <c r="M57" i="1"/>
  <c r="K50" i="1"/>
  <c r="K35" i="1"/>
  <c r="K57" i="1"/>
  <c r="I48" i="1"/>
  <c r="I50" i="1"/>
  <c r="I35" i="1"/>
  <c r="I92" i="1" s="1"/>
  <c r="I57" i="1"/>
  <c r="G48" i="1"/>
  <c r="G50" i="1"/>
  <c r="G35" i="1"/>
  <c r="E48" i="1"/>
  <c r="E50" i="1"/>
  <c r="E35" i="1"/>
  <c r="E92" i="1" s="1"/>
  <c r="W47" i="1"/>
  <c r="W55" i="1"/>
  <c r="S55" i="1"/>
  <c r="Q47" i="1"/>
  <c r="Q55" i="1"/>
  <c r="O55" i="1"/>
  <c r="M55" i="1"/>
  <c r="K55" i="1"/>
  <c r="I55" i="1"/>
  <c r="G55" i="1"/>
  <c r="G39" i="1"/>
  <c r="E55" i="1"/>
  <c r="E40" i="1"/>
  <c r="E39" i="1"/>
  <c r="E47" i="1"/>
  <c r="W89" i="1"/>
  <c r="S89" i="1"/>
  <c r="Q89" i="1"/>
  <c r="O89" i="1"/>
  <c r="M89" i="1"/>
  <c r="K89" i="1"/>
  <c r="I89" i="1"/>
  <c r="G89" i="1"/>
  <c r="E89" i="1"/>
  <c r="O87" i="1"/>
  <c r="I87" i="1"/>
  <c r="G87" i="1"/>
  <c r="E87" i="1"/>
  <c r="S86" i="1"/>
  <c r="Q86" i="1"/>
  <c r="O86" i="1"/>
  <c r="M86" i="1"/>
  <c r="K86" i="1"/>
  <c r="I86" i="1"/>
  <c r="G86" i="1"/>
  <c r="E86" i="1"/>
  <c r="W88" i="1"/>
  <c r="S88" i="1"/>
  <c r="Q88" i="1"/>
  <c r="O88" i="1"/>
  <c r="M88" i="1"/>
  <c r="K88" i="1"/>
  <c r="I88" i="1"/>
  <c r="G88" i="1"/>
  <c r="E88" i="1"/>
  <c r="W84" i="1"/>
  <c r="S84" i="1"/>
  <c r="O84" i="1"/>
  <c r="M84" i="1"/>
  <c r="K84" i="1"/>
  <c r="I84" i="1"/>
  <c r="G84" i="1"/>
  <c r="E84" i="1"/>
  <c r="W83" i="1"/>
  <c r="S83" i="1"/>
  <c r="O83" i="1"/>
  <c r="M83" i="1"/>
  <c r="K83" i="1"/>
  <c r="I83" i="1"/>
  <c r="G83" i="1"/>
  <c r="E83" i="1"/>
  <c r="E76" i="1"/>
  <c r="X76" i="1" s="1"/>
  <c r="W69" i="1"/>
  <c r="S69" i="1"/>
  <c r="Q69" i="1"/>
  <c r="O69" i="1"/>
  <c r="M69" i="1"/>
  <c r="K69" i="1"/>
  <c r="I69" i="1"/>
  <c r="G69" i="1"/>
  <c r="E69" i="1"/>
  <c r="W67" i="1"/>
  <c r="S67" i="1"/>
  <c r="Q67" i="1"/>
  <c r="O67" i="1"/>
  <c r="M67" i="1"/>
  <c r="K67" i="1"/>
  <c r="I67" i="1"/>
  <c r="G67" i="1"/>
  <c r="E67" i="1"/>
  <c r="W68" i="1"/>
  <c r="S68" i="1"/>
  <c r="Q68" i="1"/>
  <c r="O68" i="1"/>
  <c r="M68" i="1"/>
  <c r="K68" i="1"/>
  <c r="I68" i="1"/>
  <c r="G68" i="1"/>
  <c r="E68" i="1"/>
  <c r="W66" i="1"/>
  <c r="S66" i="1"/>
  <c r="Q66" i="1"/>
  <c r="O66" i="1"/>
  <c r="M66" i="1"/>
  <c r="K66" i="1"/>
  <c r="I66" i="1"/>
  <c r="G66" i="1"/>
  <c r="E66" i="1"/>
  <c r="W64" i="1"/>
  <c r="S64" i="1"/>
  <c r="Q64" i="1"/>
  <c r="O64" i="1"/>
  <c r="M64" i="1"/>
  <c r="K64" i="1"/>
  <c r="I64" i="1"/>
  <c r="G64" i="1"/>
  <c r="E64" i="1"/>
  <c r="Q60" i="1"/>
  <c r="O60" i="1"/>
  <c r="M60" i="1"/>
  <c r="K60" i="1"/>
  <c r="I60" i="1"/>
  <c r="G60" i="1"/>
  <c r="E60" i="1"/>
  <c r="W36" i="1"/>
  <c r="S36" i="1"/>
  <c r="Q36" i="1"/>
  <c r="O36" i="1"/>
  <c r="M36" i="1"/>
  <c r="K36" i="1"/>
  <c r="I36" i="1"/>
  <c r="G36" i="1"/>
  <c r="E36" i="1"/>
  <c r="W37" i="1"/>
  <c r="S37" i="1"/>
  <c r="Q37" i="1"/>
  <c r="O37" i="1"/>
  <c r="M37" i="1"/>
  <c r="K37" i="1"/>
  <c r="I37" i="1"/>
  <c r="G37" i="1"/>
  <c r="E37" i="1"/>
  <c r="S38" i="1"/>
  <c r="Q38" i="1"/>
  <c r="O38" i="1"/>
  <c r="M38" i="1"/>
  <c r="K38" i="1"/>
  <c r="I38" i="1"/>
  <c r="G38" i="1"/>
  <c r="E38" i="1"/>
  <c r="W33" i="1"/>
  <c r="S33" i="1"/>
  <c r="Q33" i="1"/>
  <c r="O33" i="1"/>
  <c r="M33" i="1"/>
  <c r="K33" i="1"/>
  <c r="I33" i="1"/>
  <c r="G33" i="1"/>
  <c r="E33" i="1"/>
  <c r="W34" i="1"/>
  <c r="S34" i="1"/>
  <c r="Q34" i="1"/>
  <c r="O34" i="1"/>
  <c r="M34" i="1"/>
  <c r="K34" i="1"/>
  <c r="I34" i="1"/>
  <c r="G34" i="1"/>
  <c r="E34" i="1"/>
  <c r="W32" i="1"/>
  <c r="S32" i="1"/>
  <c r="Q32" i="1"/>
  <c r="O32" i="1"/>
  <c r="M32" i="1"/>
  <c r="K32" i="1"/>
  <c r="I32" i="1"/>
  <c r="G32" i="1"/>
  <c r="E32" i="1"/>
  <c r="W31" i="1"/>
  <c r="S31" i="1"/>
  <c r="Q31" i="1"/>
  <c r="O31" i="1"/>
  <c r="M31" i="1"/>
  <c r="K31" i="1"/>
  <c r="I31" i="1"/>
  <c r="G31" i="1"/>
  <c r="E31" i="1"/>
  <c r="W29" i="1"/>
  <c r="S29" i="1"/>
  <c r="Q29" i="1"/>
  <c r="O29" i="1"/>
  <c r="M29" i="1"/>
  <c r="K29" i="1"/>
  <c r="I29" i="1"/>
  <c r="G29" i="1"/>
  <c r="E29" i="1"/>
  <c r="W27" i="1"/>
  <c r="W25" i="1"/>
  <c r="W24" i="1"/>
  <c r="W26" i="1"/>
  <c r="W22" i="1"/>
  <c r="W19" i="1"/>
  <c r="W23" i="1"/>
  <c r="W21" i="1"/>
  <c r="W20" i="1"/>
  <c r="W18" i="1"/>
  <c r="W17" i="1"/>
  <c r="W15" i="1"/>
  <c r="S15" i="1"/>
  <c r="Q15" i="1"/>
  <c r="O15" i="1"/>
  <c r="M15" i="1"/>
  <c r="K15" i="1"/>
  <c r="I15" i="1"/>
  <c r="G15" i="1"/>
  <c r="E15" i="1"/>
  <c r="W14" i="1"/>
  <c r="S14" i="1"/>
  <c r="Q14" i="1"/>
  <c r="O14" i="1"/>
  <c r="M14" i="1"/>
  <c r="K14" i="1"/>
  <c r="I14" i="1"/>
  <c r="G14" i="1"/>
  <c r="E14" i="1"/>
  <c r="W13" i="1"/>
  <c r="S13" i="1"/>
  <c r="Q13" i="1"/>
  <c r="O13" i="1"/>
  <c r="M13" i="1"/>
  <c r="K13" i="1"/>
  <c r="I13" i="1"/>
  <c r="G13" i="1"/>
  <c r="E13" i="1"/>
  <c r="W12" i="1"/>
  <c r="S12" i="1"/>
  <c r="Q12" i="1"/>
  <c r="O12" i="1"/>
  <c r="M12" i="1"/>
  <c r="K12" i="1"/>
  <c r="I12" i="1"/>
  <c r="G12" i="1"/>
  <c r="E12" i="1"/>
  <c r="W11" i="1"/>
  <c r="X11" i="1" s="1"/>
  <c r="S11" i="1"/>
  <c r="Q11" i="1"/>
  <c r="O11" i="1"/>
  <c r="M11" i="1"/>
  <c r="K11" i="1"/>
  <c r="I11" i="1"/>
  <c r="G11" i="1"/>
  <c r="E11" i="1"/>
  <c r="U48" i="4"/>
  <c r="U51" i="4"/>
  <c r="U50" i="4"/>
  <c r="S48" i="4"/>
  <c r="S51" i="4"/>
  <c r="S50" i="4"/>
  <c r="Q48" i="4"/>
  <c r="Q51" i="4"/>
  <c r="Q50" i="4"/>
  <c r="O48" i="4"/>
  <c r="O51" i="4"/>
  <c r="O50" i="4"/>
  <c r="M48" i="4"/>
  <c r="M51" i="4"/>
  <c r="M50" i="4"/>
  <c r="K48" i="4"/>
  <c r="K51" i="4"/>
  <c r="K50" i="4"/>
  <c r="I48" i="4"/>
  <c r="I51" i="4"/>
  <c r="I50" i="4"/>
  <c r="G48" i="4"/>
  <c r="G51" i="4"/>
  <c r="G50" i="4"/>
  <c r="E48" i="4"/>
  <c r="E51" i="4"/>
  <c r="E50" i="4"/>
  <c r="U17" i="4"/>
  <c r="U19" i="4"/>
  <c r="U24" i="4"/>
  <c r="U20" i="4"/>
  <c r="U22" i="4"/>
  <c r="U21" i="4"/>
  <c r="U26" i="4"/>
  <c r="U23" i="4"/>
  <c r="U25" i="4"/>
  <c r="S17" i="4"/>
  <c r="S19" i="4"/>
  <c r="S24" i="4"/>
  <c r="S20" i="4"/>
  <c r="S22" i="4"/>
  <c r="S21" i="4"/>
  <c r="S26" i="4"/>
  <c r="S23" i="4"/>
  <c r="S25" i="4"/>
  <c r="Q17" i="4"/>
  <c r="Q19" i="4"/>
  <c r="Q24" i="4"/>
  <c r="Q20" i="4"/>
  <c r="Q22" i="4"/>
  <c r="Q21" i="4"/>
  <c r="Q26" i="4"/>
  <c r="Q23" i="4"/>
  <c r="Q25" i="4"/>
  <c r="O17" i="4"/>
  <c r="O78" i="4" s="1"/>
  <c r="O24" i="4"/>
  <c r="O22" i="4"/>
  <c r="O21" i="4"/>
  <c r="O79" i="4" s="1"/>
  <c r="O26" i="4"/>
  <c r="O23" i="4"/>
  <c r="O25" i="4"/>
  <c r="M17" i="4"/>
  <c r="M19" i="4"/>
  <c r="M79" i="4" s="1"/>
  <c r="M24" i="4"/>
  <c r="M20" i="4"/>
  <c r="M22" i="4"/>
  <c r="M21" i="4"/>
  <c r="M26" i="4"/>
  <c r="M23" i="4"/>
  <c r="M25" i="4"/>
  <c r="K17" i="4"/>
  <c r="K19" i="4"/>
  <c r="K24" i="4"/>
  <c r="K20" i="4"/>
  <c r="K22" i="4"/>
  <c r="K21" i="4"/>
  <c r="K26" i="4"/>
  <c r="K23" i="4"/>
  <c r="K25" i="4"/>
  <c r="I17" i="4"/>
  <c r="I78" i="4" s="1"/>
  <c r="I19" i="4"/>
  <c r="I79" i="4" s="1"/>
  <c r="I24" i="4"/>
  <c r="I20" i="4"/>
  <c r="I22" i="4"/>
  <c r="I21" i="4"/>
  <c r="I26" i="4"/>
  <c r="I23" i="4"/>
  <c r="I25" i="4"/>
  <c r="U53" i="4"/>
  <c r="U54" i="4"/>
  <c r="U59" i="4"/>
  <c r="U57" i="4"/>
  <c r="U55" i="4"/>
  <c r="U58" i="4"/>
  <c r="U60" i="4"/>
  <c r="U61" i="4"/>
  <c r="U62" i="4"/>
  <c r="S53" i="4"/>
  <c r="S54" i="4"/>
  <c r="S59" i="4"/>
  <c r="S57" i="4"/>
  <c r="S55" i="4"/>
  <c r="S58" i="4"/>
  <c r="S60" i="4"/>
  <c r="S61" i="4"/>
  <c r="S62" i="4"/>
  <c r="Q53" i="4"/>
  <c r="Q54" i="4"/>
  <c r="Q59" i="4"/>
  <c r="Q57" i="4"/>
  <c r="Q55" i="4"/>
  <c r="Q58" i="4"/>
  <c r="Q60" i="4"/>
  <c r="Q61" i="4"/>
  <c r="Q62" i="4"/>
  <c r="O53" i="4"/>
  <c r="O54" i="4"/>
  <c r="O59" i="4"/>
  <c r="O57" i="4"/>
  <c r="O55" i="4"/>
  <c r="O58" i="4"/>
  <c r="O60" i="4"/>
  <c r="O61" i="4"/>
  <c r="O62" i="4"/>
  <c r="M53" i="4"/>
  <c r="M54" i="4"/>
  <c r="M59" i="4"/>
  <c r="M57" i="4"/>
  <c r="M55" i="4"/>
  <c r="M58" i="4"/>
  <c r="M60" i="4"/>
  <c r="M61" i="4"/>
  <c r="M62" i="4"/>
  <c r="K62" i="4"/>
  <c r="K53" i="4"/>
  <c r="K54" i="4"/>
  <c r="K59" i="4"/>
  <c r="K57" i="4"/>
  <c r="K55" i="4"/>
  <c r="K58" i="4"/>
  <c r="K60" i="4"/>
  <c r="K61" i="4"/>
  <c r="I53" i="4"/>
  <c r="I54" i="4"/>
  <c r="I59" i="4"/>
  <c r="I57" i="4"/>
  <c r="I55" i="4"/>
  <c r="I58" i="4"/>
  <c r="I60" i="4"/>
  <c r="I61" i="4"/>
  <c r="I62" i="4"/>
  <c r="G53" i="4"/>
  <c r="G54" i="4"/>
  <c r="G59" i="4"/>
  <c r="G57" i="4"/>
  <c r="G55" i="4"/>
  <c r="G58" i="4"/>
  <c r="G60" i="4"/>
  <c r="G61" i="4"/>
  <c r="G62" i="4"/>
  <c r="E53" i="4"/>
  <c r="E54" i="4"/>
  <c r="E59" i="4"/>
  <c r="E57" i="4"/>
  <c r="E55" i="4"/>
  <c r="E58" i="4"/>
  <c r="E60" i="4"/>
  <c r="E61" i="4"/>
  <c r="E62" i="4"/>
  <c r="U49" i="4"/>
  <c r="S49" i="4"/>
  <c r="Q49" i="4"/>
  <c r="O49" i="4"/>
  <c r="M49" i="4"/>
  <c r="K49" i="4"/>
  <c r="I49" i="4"/>
  <c r="G49" i="4"/>
  <c r="E49" i="4"/>
  <c r="U18" i="4"/>
  <c r="S18" i="4"/>
  <c r="Q18" i="4"/>
  <c r="O18" i="4"/>
  <c r="M18" i="4"/>
  <c r="K18" i="4"/>
  <c r="I18" i="4"/>
  <c r="G18" i="4"/>
  <c r="E18" i="4"/>
  <c r="U68" i="4"/>
  <c r="S68" i="4"/>
  <c r="Q68" i="4"/>
  <c r="O68" i="4"/>
  <c r="M68" i="4"/>
  <c r="K68" i="4"/>
  <c r="I68" i="4"/>
  <c r="G68" i="4"/>
  <c r="E68" i="4"/>
  <c r="U65" i="4"/>
  <c r="S65" i="4"/>
  <c r="Q65" i="4"/>
  <c r="O65" i="4"/>
  <c r="M65" i="4"/>
  <c r="K65" i="4"/>
  <c r="I65" i="4"/>
  <c r="G65" i="4"/>
  <c r="E65" i="4"/>
  <c r="U69" i="4"/>
  <c r="S69" i="4"/>
  <c r="Q69" i="4"/>
  <c r="O69" i="4"/>
  <c r="M69" i="4"/>
  <c r="K69" i="4"/>
  <c r="I69" i="4"/>
  <c r="G69" i="4"/>
  <c r="E69" i="4"/>
  <c r="U67" i="4"/>
  <c r="S67" i="4"/>
  <c r="Q67" i="4"/>
  <c r="O67" i="4"/>
  <c r="M67" i="4"/>
  <c r="K67" i="4"/>
  <c r="I67" i="4"/>
  <c r="G67" i="4"/>
  <c r="E67" i="4"/>
  <c r="U66" i="4"/>
  <c r="S66" i="4"/>
  <c r="Q66" i="4"/>
  <c r="O66" i="4"/>
  <c r="M66" i="4"/>
  <c r="K66" i="4"/>
  <c r="I66" i="4"/>
  <c r="G66" i="4"/>
  <c r="E66" i="4"/>
  <c r="U56" i="4"/>
  <c r="S56" i="4"/>
  <c r="Q56" i="4"/>
  <c r="O56" i="4"/>
  <c r="M56" i="4"/>
  <c r="K56" i="4"/>
  <c r="I56" i="4"/>
  <c r="G56" i="4"/>
  <c r="E56" i="4"/>
  <c r="U30" i="4"/>
  <c r="S30" i="4"/>
  <c r="Q30" i="4"/>
  <c r="O30" i="4"/>
  <c r="M30" i="4"/>
  <c r="K30" i="4"/>
  <c r="I30" i="4"/>
  <c r="G30" i="4"/>
  <c r="U15" i="4"/>
  <c r="S15" i="4"/>
  <c r="Q15" i="4"/>
  <c r="O15" i="4"/>
  <c r="M15" i="4"/>
  <c r="K15" i="4"/>
  <c r="I15" i="4"/>
  <c r="G15" i="4"/>
  <c r="E15" i="4"/>
  <c r="U14" i="4"/>
  <c r="S14" i="4"/>
  <c r="Q14" i="4"/>
  <c r="O14" i="4"/>
  <c r="M14" i="4"/>
  <c r="K14" i="4"/>
  <c r="I14" i="4"/>
  <c r="G14" i="4"/>
  <c r="E14" i="4"/>
  <c r="U13" i="4"/>
  <c r="S13" i="4"/>
  <c r="Q13" i="4"/>
  <c r="O13" i="4"/>
  <c r="M13" i="4"/>
  <c r="K13" i="4"/>
  <c r="I13" i="4"/>
  <c r="G13" i="4"/>
  <c r="E13" i="4"/>
  <c r="U12" i="4"/>
  <c r="S12" i="4"/>
  <c r="Q12" i="4"/>
  <c r="O12" i="4"/>
  <c r="M12" i="4"/>
  <c r="K12" i="4"/>
  <c r="I12" i="4"/>
  <c r="G12" i="4"/>
  <c r="E12" i="4"/>
  <c r="U11" i="4"/>
  <c r="S11" i="4"/>
  <c r="Q11" i="4"/>
  <c r="O11" i="4"/>
  <c r="M11" i="4"/>
  <c r="K11" i="4"/>
  <c r="I11" i="4"/>
  <c r="G11" i="4"/>
  <c r="E11" i="4"/>
  <c r="M77" i="4" l="1"/>
  <c r="K79" i="4"/>
  <c r="G78" i="4"/>
  <c r="U77" i="4"/>
  <c r="E77" i="4"/>
  <c r="Q79" i="4"/>
  <c r="G77" i="4"/>
  <c r="Q77" i="4"/>
  <c r="S77" i="4"/>
  <c r="O77" i="4"/>
  <c r="K77" i="4"/>
  <c r="I77" i="4"/>
  <c r="G79" i="4"/>
  <c r="M78" i="4"/>
  <c r="U79" i="4"/>
  <c r="U78" i="4"/>
  <c r="E78" i="4"/>
  <c r="Q78" i="4"/>
  <c r="E79" i="4"/>
  <c r="K78" i="4"/>
  <c r="S79" i="4"/>
  <c r="S78" i="4"/>
  <c r="X83" i="1"/>
  <c r="X84" i="1"/>
  <c r="X85" i="1"/>
  <c r="X86" i="1"/>
  <c r="X73" i="1"/>
  <c r="X68" i="1"/>
  <c r="X75" i="1"/>
  <c r="X67" i="1"/>
  <c r="X69" i="1"/>
  <c r="X71" i="1"/>
  <c r="X70" i="1"/>
  <c r="X66" i="1"/>
  <c r="X59" i="1"/>
  <c r="X60" i="1"/>
  <c r="X62" i="1"/>
  <c r="X63" i="1"/>
  <c r="X61" i="1"/>
  <c r="X34" i="1"/>
  <c r="M92" i="1"/>
  <c r="X44" i="1"/>
  <c r="X39" i="1"/>
  <c r="X38" i="1"/>
  <c r="X32" i="1"/>
  <c r="X48" i="1"/>
  <c r="X33" i="1"/>
  <c r="G92" i="1"/>
  <c r="K92" i="1"/>
  <c r="X46" i="1"/>
  <c r="X42" i="1"/>
  <c r="X31" i="1"/>
  <c r="M94" i="1"/>
  <c r="Q92" i="1"/>
  <c r="X35" i="1"/>
  <c r="W92" i="1"/>
  <c r="X45" i="1"/>
  <c r="X41" i="1"/>
  <c r="X47" i="1"/>
  <c r="X37" i="1"/>
  <c r="X36" i="1"/>
  <c r="X21" i="1"/>
  <c r="O93" i="1"/>
  <c r="G94" i="1"/>
  <c r="M93" i="1"/>
  <c r="X25" i="1"/>
  <c r="X26" i="1"/>
  <c r="K93" i="1"/>
  <c r="X17" i="1"/>
  <c r="W93" i="1"/>
  <c r="X24" i="1"/>
  <c r="X20" i="1"/>
  <c r="S94" i="1"/>
  <c r="S93" i="1"/>
  <c r="Q94" i="1"/>
  <c r="Q93" i="1"/>
  <c r="O94" i="1"/>
  <c r="X19" i="1"/>
  <c r="W94" i="1"/>
  <c r="X22" i="1"/>
  <c r="K94" i="1"/>
  <c r="I94" i="1"/>
  <c r="I93" i="1"/>
  <c r="G93" i="1"/>
  <c r="X23" i="1"/>
  <c r="X18" i="1"/>
  <c r="E94" i="1"/>
  <c r="E93" i="1"/>
  <c r="V29" i="4"/>
  <c r="V28" i="4"/>
  <c r="V27" i="4"/>
  <c r="V43" i="4"/>
  <c r="V64" i="4"/>
  <c r="V42" i="4"/>
  <c r="V45" i="4"/>
  <c r="V41" i="4"/>
  <c r="V39" i="4"/>
  <c r="V40" i="4"/>
  <c r="V35" i="4"/>
  <c r="V34" i="4"/>
  <c r="V38" i="4"/>
  <c r="V36" i="4"/>
  <c r="V44" i="4"/>
  <c r="V37" i="4"/>
  <c r="V33" i="4"/>
  <c r="V48" i="4"/>
  <c r="V51" i="4"/>
  <c r="V20" i="4"/>
  <c r="V55" i="4"/>
  <c r="V24" i="4"/>
  <c r="V21" i="4"/>
  <c r="V22" i="4"/>
  <c r="V53" i="4"/>
  <c r="V57" i="4"/>
  <c r="V59" i="4"/>
  <c r="V54" i="4"/>
  <c r="V46" i="4"/>
  <c r="V19" i="4"/>
  <c r="V61" i="4"/>
  <c r="V30" i="4"/>
  <c r="V23" i="4"/>
  <c r="V32" i="4"/>
  <c r="V26" i="4"/>
  <c r="V62" i="4"/>
  <c r="V15" i="4"/>
  <c r="V18" i="4"/>
  <c r="V49" i="4"/>
  <c r="V14" i="4"/>
  <c r="V17" i="4"/>
  <c r="V50" i="4"/>
  <c r="V58" i="4"/>
  <c r="V65" i="4"/>
  <c r="V66" i="4"/>
  <c r="V56" i="4"/>
  <c r="V25" i="4"/>
  <c r="V60" i="4"/>
  <c r="V67" i="4"/>
  <c r="V69" i="4"/>
  <c r="V13" i="4"/>
  <c r="V11" i="4"/>
  <c r="V12" i="4"/>
  <c r="V68" i="4"/>
  <c r="V77" i="4" l="1"/>
  <c r="X92" i="1"/>
  <c r="X93" i="1"/>
  <c r="X94" i="1"/>
  <c r="W44" i="4"/>
  <c r="Y79" i="1"/>
  <c r="Y13" i="1"/>
  <c r="Y48" i="1"/>
  <c r="Y47" i="1"/>
  <c r="W61" i="4"/>
  <c r="W13" i="4"/>
  <c r="Y77" i="1"/>
  <c r="Y78" i="1"/>
  <c r="Y60" i="1"/>
  <c r="Y80" i="1"/>
  <c r="W66" i="4"/>
  <c r="W25" i="4"/>
  <c r="W26" i="4"/>
  <c r="W22" i="4"/>
  <c r="Y76" i="1"/>
  <c r="Y61" i="1"/>
  <c r="Y26" i="1"/>
  <c r="Y63" i="1"/>
  <c r="Y22" i="1"/>
  <c r="Y25" i="1"/>
  <c r="Y62" i="1"/>
  <c r="Y40" i="1"/>
  <c r="Y42" i="1"/>
  <c r="Y43" i="1"/>
  <c r="Y45" i="1"/>
  <c r="Y44" i="1"/>
  <c r="Y46" i="1"/>
  <c r="Y41" i="1"/>
  <c r="W50" i="4"/>
  <c r="W48" i="4"/>
  <c r="W51" i="4"/>
  <c r="W43" i="4"/>
  <c r="Y73" i="1"/>
  <c r="Y71" i="1"/>
  <c r="Y74" i="1"/>
  <c r="Y75" i="1"/>
  <c r="Y72" i="1"/>
  <c r="Y70" i="1"/>
  <c r="Y59" i="1"/>
  <c r="Y85" i="1"/>
  <c r="Y84" i="1"/>
  <c r="W49" i="4"/>
  <c r="W12" i="4"/>
  <c r="W20" i="4"/>
  <c r="W33" i="4"/>
  <c r="W65" i="4"/>
  <c r="W64" i="4"/>
  <c r="W53" i="4"/>
  <c r="W58" i="4"/>
  <c r="W55" i="4"/>
  <c r="W56" i="4"/>
  <c r="W54" i="4"/>
  <c r="W59" i="4"/>
  <c r="W60" i="4"/>
  <c r="W57" i="4"/>
  <c r="W37" i="4"/>
  <c r="W40" i="4"/>
  <c r="W39" i="4"/>
  <c r="W36" i="4"/>
  <c r="W41" i="4"/>
  <c r="W42" i="4"/>
  <c r="W32" i="4"/>
  <c r="W38" i="4"/>
  <c r="W34" i="4"/>
  <c r="W35" i="4"/>
  <c r="W21" i="4"/>
  <c r="W24" i="4"/>
  <c r="W17" i="4"/>
  <c r="W23" i="4"/>
  <c r="W18" i="4"/>
  <c r="W19" i="4"/>
  <c r="W11" i="4"/>
  <c r="Y11" i="1"/>
  <c r="Y21" i="1"/>
  <c r="Y24" i="1"/>
  <c r="Y18" i="1"/>
  <c r="Y17" i="1"/>
  <c r="Y19" i="1"/>
  <c r="Y20" i="1"/>
  <c r="Y23" i="1"/>
  <c r="Y83" i="1"/>
  <c r="Y69" i="1"/>
  <c r="Y68" i="1"/>
  <c r="Y67" i="1"/>
  <c r="Y66" i="1"/>
  <c r="Y39" i="1"/>
  <c r="Y32" i="1"/>
  <c r="Y36" i="1"/>
  <c r="Y38" i="1"/>
  <c r="Y33" i="1"/>
  <c r="Y31" i="1"/>
  <c r="Y34" i="1"/>
  <c r="Y37" i="1"/>
  <c r="Y35" i="1"/>
  <c r="Y12" i="1"/>
  <c r="V78" i="4"/>
  <c r="V79" i="4"/>
</calcChain>
</file>

<file path=xl/sharedStrings.xml><?xml version="1.0" encoding="utf-8"?>
<sst xmlns="http://schemas.openxmlformats.org/spreadsheetml/2006/main" count="284" uniqueCount="71">
  <si>
    <t>Springer / Klasse</t>
  </si>
  <si>
    <t>JG</t>
  </si>
  <si>
    <t>Verein</t>
  </si>
  <si>
    <t>Rang</t>
  </si>
  <si>
    <t>Punkte</t>
  </si>
  <si>
    <t>Gesamtpunkte</t>
  </si>
  <si>
    <t>Endrang</t>
  </si>
  <si>
    <t>ASVÖ NTS</t>
  </si>
  <si>
    <t>UVB Hinzenbach</t>
  </si>
  <si>
    <t xml:space="preserve">Rang </t>
  </si>
  <si>
    <t>ASVÖ SC Höhnhart</t>
  </si>
  <si>
    <t>Vereinswertung</t>
  </si>
  <si>
    <t>OÖ. Landescup Saison 2022/23</t>
  </si>
  <si>
    <t>BAMBINI</t>
  </si>
  <si>
    <t>KINDER 1</t>
  </si>
  <si>
    <t>KINDER 2</t>
  </si>
  <si>
    <t>SCHÜLER 1</t>
  </si>
  <si>
    <t>SCHÜLER 2</t>
  </si>
  <si>
    <t>SCHÜLERINNEN</t>
  </si>
  <si>
    <t>EITZLMAIR, David</t>
  </si>
  <si>
    <t>BRUNNER, Manuel</t>
  </si>
  <si>
    <t>SCHNEIDERBANGER, Alois</t>
  </si>
  <si>
    <t>EITZLMAIR, Benjamin</t>
  </si>
  <si>
    <t>POGODA, Romy</t>
  </si>
  <si>
    <t>LICHTENEGGER, Felix</t>
  </si>
  <si>
    <t>BRATERSCHOFSKY, Paul</t>
  </si>
  <si>
    <t>STEINMAURER, Laura</t>
  </si>
  <si>
    <t>PASCHINGER, Nevio</t>
  </si>
  <si>
    <t>BOLDA, Noah</t>
  </si>
  <si>
    <t>BERGER, Tom</t>
  </si>
  <si>
    <t>EITZLMAIR, Anna</t>
  </si>
  <si>
    <t>POGODA, Leo</t>
  </si>
  <si>
    <t>WEIDINGER, Valentina</t>
  </si>
  <si>
    <t>QUEHENBERGER, Jakob</t>
  </si>
  <si>
    <t>SCHUSTERBAUER, Xaver</t>
  </si>
  <si>
    <t>EITZLMAIR, Joachim</t>
  </si>
  <si>
    <t>BRUCKBAUER, Niklas</t>
  </si>
  <si>
    <t>BRÜCKL, Nina</t>
  </si>
  <si>
    <t>ERLER, Maximilian</t>
  </si>
  <si>
    <t>SCHNEIDERBANGER, Cäcilia</t>
  </si>
  <si>
    <t>REITER, Sebastian</t>
  </si>
  <si>
    <t>REITER, Lukas</t>
  </si>
  <si>
    <t>EITZLMAIR, Marlena</t>
  </si>
  <si>
    <t>KLINGLMAYR, Ludwig</t>
  </si>
  <si>
    <t>MÜLLER, Moritz</t>
  </si>
  <si>
    <t>FRAUSCHER, Marie</t>
  </si>
  <si>
    <t>PREM, Koloman</t>
  </si>
  <si>
    <t>WANG, Geoffrey</t>
  </si>
  <si>
    <t>BRUNNER, Amelie</t>
  </si>
  <si>
    <t>HÖDL, Romy</t>
  </si>
  <si>
    <t>JETSCHGO, Julia</t>
  </si>
  <si>
    <t>VAN DER HEIJDEN, Viktoria</t>
  </si>
  <si>
    <t>AICHINGER, Geoerg</t>
  </si>
  <si>
    <t>LANDESCUP HINZENBACH</t>
  </si>
  <si>
    <t>LANDESCUP BAD ISCHL</t>
  </si>
  <si>
    <t>LADESCUP HÖHNHART</t>
  </si>
  <si>
    <t>LANDESCUP HÖHNHART</t>
  </si>
  <si>
    <t>OÖ. Landescup Saison 2025/26</t>
  </si>
  <si>
    <t>NAUMANN, Raphael</t>
  </si>
  <si>
    <t>PODLIPNIK, Lorenz</t>
  </si>
  <si>
    <t>RANNER, Felix</t>
  </si>
  <si>
    <t>PÜRMAYR, Paul</t>
  </si>
  <si>
    <t>ERLER, Lukas</t>
  </si>
  <si>
    <t>FESSL, Leon</t>
  </si>
  <si>
    <t>Landescup Hinzenbach</t>
  </si>
  <si>
    <t>FRAUSCHER, Hanna</t>
  </si>
  <si>
    <t>LM Bad Goisern</t>
  </si>
  <si>
    <t>LC Bad Goisern</t>
  </si>
  <si>
    <t>Landescup Höhnhart</t>
  </si>
  <si>
    <t xml:space="preserve">Landescup Höhnhart </t>
  </si>
  <si>
    <t>BRÜCKL,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</si>
</sst>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 (Textkörper)"/>
    </font>
    <font>
      <sz val="8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38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rgb="FF000000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DotDot">
        <color indexed="64"/>
      </left>
      <right/>
      <top style="dashDotDot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/>
      <right style="dashDotDot">
        <color indexed="64"/>
      </right>
      <top style="dashDotDot">
        <color indexed="64"/>
      </top>
      <bottom/>
      <diagonal/>
    </border>
    <border>
      <left style="dashDotDot">
        <color indexed="64"/>
      </left>
      <right/>
      <top/>
      <bottom/>
      <diagonal/>
    </border>
    <border>
      <left/>
      <right style="dashDotDot">
        <color indexed="64"/>
      </right>
      <top/>
      <bottom/>
      <diagonal/>
    </border>
    <border>
      <left style="dashDotDot">
        <color indexed="64"/>
      </left>
      <right/>
      <top/>
      <bottom style="dashDotDot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 style="dashDotDot">
        <color indexed="64"/>
      </right>
      <top/>
      <bottom style="dashDotDot">
        <color indexed="64"/>
      </bottom>
      <diagonal/>
    </border>
    <border>
      <left style="medium">
        <color indexed="64"/>
      </left>
      <right/>
      <top style="dashDotDot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7" fillId="0" borderId="0" xfId="0" applyFont="1"/>
    <xf numFmtId="0" fontId="7" fillId="0" borderId="2" xfId="0" applyFont="1" applyBorder="1"/>
    <xf numFmtId="0" fontId="0" fillId="0" borderId="11" xfId="0" applyBorder="1"/>
    <xf numFmtId="0" fontId="0" fillId="0" borderId="9" xfId="0" applyBorder="1"/>
    <xf numFmtId="0" fontId="7" fillId="0" borderId="11" xfId="0" applyFont="1" applyBorder="1"/>
    <xf numFmtId="0" fontId="7" fillId="0" borderId="9" xfId="0" applyFont="1" applyBorder="1"/>
    <xf numFmtId="0" fontId="8" fillId="2" borderId="0" xfId="0" applyFont="1" applyFill="1"/>
    <xf numFmtId="0" fontId="0" fillId="2" borderId="0" xfId="0" applyFill="1"/>
    <xf numFmtId="0" fontId="0" fillId="3" borderId="3" xfId="0" applyFill="1" applyBorder="1"/>
    <xf numFmtId="14" fontId="5" fillId="4" borderId="12" xfId="0" applyNumberFormat="1" applyFon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14" fillId="4" borderId="22" xfId="0" applyFont="1" applyFill="1" applyBorder="1"/>
    <xf numFmtId="0" fontId="0" fillId="2" borderId="2" xfId="0" applyFill="1" applyBorder="1"/>
    <xf numFmtId="0" fontId="0" fillId="2" borderId="6" xfId="0" applyFill="1" applyBorder="1"/>
    <xf numFmtId="0" fontId="7" fillId="2" borderId="0" xfId="0" applyFont="1" applyFill="1"/>
    <xf numFmtId="0" fontId="7" fillId="2" borderId="2" xfId="0" applyFont="1" applyFill="1" applyBorder="1"/>
    <xf numFmtId="0" fontId="0" fillId="4" borderId="23" xfId="0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0" borderId="0" xfId="0" applyAlignment="1">
      <alignment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0" fillId="0" borderId="8" xfId="0" applyBorder="1"/>
    <xf numFmtId="14" fontId="0" fillId="0" borderId="11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14" fontId="5" fillId="0" borderId="11" xfId="0" applyNumberFormat="1" applyFont="1" applyBorder="1" applyAlignment="1">
      <alignment horizontal="center"/>
    </xf>
    <xf numFmtId="14" fontId="5" fillId="0" borderId="9" xfId="0" applyNumberFormat="1" applyFont="1" applyBorder="1" applyAlignment="1">
      <alignment horizontal="center"/>
    </xf>
    <xf numFmtId="0" fontId="15" fillId="2" borderId="0" xfId="0" applyFont="1" applyFill="1"/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left" vertical="center"/>
    </xf>
    <xf numFmtId="0" fontId="7" fillId="0" borderId="11" xfId="0" applyFont="1" applyBorder="1" applyAlignment="1">
      <alignment vertical="center"/>
    </xf>
    <xf numFmtId="14" fontId="7" fillId="0" borderId="11" xfId="0" applyNumberFormat="1" applyFont="1" applyBorder="1" applyAlignment="1">
      <alignment horizontal="center"/>
    </xf>
    <xf numFmtId="14" fontId="7" fillId="0" borderId="9" xfId="0" applyNumberFormat="1" applyFont="1" applyBorder="1" applyAlignment="1">
      <alignment horizontal="center"/>
    </xf>
    <xf numFmtId="14" fontId="16" fillId="0" borderId="11" xfId="0" applyNumberFormat="1" applyFont="1" applyBorder="1" applyAlignment="1">
      <alignment horizontal="center"/>
    </xf>
    <xf numFmtId="14" fontId="16" fillId="0" borderId="9" xfId="0" applyNumberFormat="1" applyFont="1" applyBorder="1" applyAlignment="1">
      <alignment horizontal="center"/>
    </xf>
    <xf numFmtId="14" fontId="16" fillId="4" borderId="12" xfId="0" applyNumberFormat="1" applyFont="1" applyFill="1" applyBorder="1" applyAlignment="1">
      <alignment horizontal="center"/>
    </xf>
    <xf numFmtId="0" fontId="7" fillId="3" borderId="3" xfId="0" applyFont="1" applyFill="1" applyBorder="1"/>
    <xf numFmtId="0" fontId="15" fillId="0" borderId="0" xfId="0" applyFont="1"/>
    <xf numFmtId="0" fontId="14" fillId="0" borderId="0" xfId="0" applyFont="1" applyAlignment="1">
      <alignment horizontal="center" vertical="center"/>
    </xf>
    <xf numFmtId="0" fontId="0" fillId="2" borderId="25" xfId="0" applyFill="1" applyBorder="1" applyAlignment="1">
      <alignment horizontal="center"/>
    </xf>
    <xf numFmtId="0" fontId="0" fillId="0" borderId="7" xfId="0" applyBorder="1"/>
    <xf numFmtId="0" fontId="14" fillId="2" borderId="10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/>
    </xf>
    <xf numFmtId="0" fontId="17" fillId="5" borderId="10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8" fillId="0" borderId="21" xfId="0" applyFont="1" applyBorder="1" applyAlignment="1">
      <alignment horizontal="center" vertical="center" textRotation="90"/>
    </xf>
    <xf numFmtId="0" fontId="18" fillId="0" borderId="7" xfId="0" applyFont="1" applyBorder="1" applyAlignment="1">
      <alignment horizontal="center" vertical="center" textRotation="90"/>
    </xf>
    <xf numFmtId="0" fontId="18" fillId="0" borderId="8" xfId="0" applyFont="1" applyBorder="1" applyAlignment="1">
      <alignment horizontal="center" vertical="center" textRotation="90"/>
    </xf>
    <xf numFmtId="14" fontId="18" fillId="0" borderId="21" xfId="0" applyNumberFormat="1" applyFont="1" applyBorder="1" applyAlignment="1">
      <alignment horizontal="center" vertical="center" textRotation="90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9" fillId="4" borderId="0" xfId="0" applyFont="1" applyFill="1" applyAlignment="1">
      <alignment horizontal="center" vertical="center" textRotation="90"/>
    </xf>
    <xf numFmtId="0" fontId="10" fillId="3" borderId="1" xfId="0" applyFont="1" applyFill="1" applyBorder="1" applyAlignment="1">
      <alignment horizontal="center" vertical="center" textRotation="90"/>
    </xf>
    <xf numFmtId="0" fontId="2" fillId="0" borderId="14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 vertical="center" textRotation="90"/>
    </xf>
    <xf numFmtId="0" fontId="2" fillId="0" borderId="11" xfId="0" applyFont="1" applyBorder="1" applyAlignment="1">
      <alignment horizontal="center" vertical="center" textRotation="90"/>
    </xf>
    <xf numFmtId="0" fontId="0" fillId="2" borderId="0" xfId="0" applyFill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4" fillId="0" borderId="7" xfId="0" applyFont="1" applyBorder="1" applyAlignment="1">
      <alignment horizontal="center" vertical="center" textRotation="90"/>
    </xf>
    <xf numFmtId="0" fontId="4" fillId="0" borderId="2" xfId="0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center" vertical="center" textRotation="90"/>
    </xf>
    <xf numFmtId="0" fontId="4" fillId="0" borderId="9" xfId="0" applyFont="1" applyBorder="1" applyAlignment="1">
      <alignment horizontal="center" vertical="center" textRotation="90"/>
    </xf>
    <xf numFmtId="0" fontId="1" fillId="2" borderId="1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0" borderId="0" xfId="0" applyBorder="1"/>
    <xf numFmtId="0" fontId="7" fillId="0" borderId="0" xfId="0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GESAMTWERTUNG SPRUNGLAUF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45902998470802E-2"/>
          <c:y val="0.13176343247478442"/>
          <c:w val="0.91825958688270071"/>
          <c:h val="0.77536523546312885"/>
        </c:manualLayout>
      </c:layout>
      <c:barChart>
        <c:barDir val="col"/>
        <c:grouping val="clustered"/>
        <c:varyColors val="0"/>
        <c:ser>
          <c:idx val="1"/>
          <c:order val="0"/>
          <c:tx>
            <c:v>Gesamtwertung Sprunglauf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800" b="1"/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Sprunglauf!$C$92:$C$94</c:f>
              <c:strCache>
                <c:ptCount val="3"/>
                <c:pt idx="0">
                  <c:v>ASVÖ NTS</c:v>
                </c:pt>
                <c:pt idx="1">
                  <c:v>ASVÖ SC Höhnhart</c:v>
                </c:pt>
                <c:pt idx="2">
                  <c:v>UVB Hinzenbach</c:v>
                </c:pt>
              </c:strCache>
            </c:strRef>
          </c:cat>
          <c:val>
            <c:numRef>
              <c:f>Sprunglauf!$X$92:$X$94</c:f>
              <c:numCache>
                <c:formatCode>General</c:formatCode>
                <c:ptCount val="3"/>
                <c:pt idx="0">
                  <c:v>4690</c:v>
                </c:pt>
                <c:pt idx="1">
                  <c:v>8297</c:v>
                </c:pt>
                <c:pt idx="2">
                  <c:v>8883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D9-214A-8F49-6B6343DB95A8}"/>
            </c:ext>
          </c:extLst>
        </c:ser>
        <c:ser>
          <c:idx val="0"/>
          <c:order val="1"/>
          <c:tx>
            <c:v>Gesamtwertung Nordische Kombination</c:v>
          </c:tx>
          <c:invertIfNegative val="0"/>
          <c:cat>
            <c:strRef>
              <c:f>Sprunglauf!$C$92:$C$94</c:f>
              <c:strCache>
                <c:ptCount val="3"/>
                <c:pt idx="0">
                  <c:v>ASVÖ NTS</c:v>
                </c:pt>
                <c:pt idx="1">
                  <c:v>ASVÖ SC Höhnhart</c:v>
                </c:pt>
                <c:pt idx="2">
                  <c:v>UVB Hinzenbach</c:v>
                </c:pt>
              </c:strCache>
            </c:strRef>
          </c:cat>
          <c:val>
            <c:numRef>
              <c:f>'[1]Nordische Kombinbation'!$V$70:$V$72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D9-214A-8F49-6B6343DB9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1440134048"/>
        <c:axId val="1440127760"/>
      </c:barChart>
      <c:catAx>
        <c:axId val="144013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40127760"/>
        <c:crosses val="autoZero"/>
        <c:auto val="0"/>
        <c:lblAlgn val="ctr"/>
        <c:lblOffset val="100"/>
        <c:noMultiLvlLbl val="0"/>
      </c:catAx>
      <c:valAx>
        <c:axId val="14401277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40134048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GESAMTWERTUNG NORDISCHE KOMBINATION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Gesamtwertung Nordische Kombination</c:v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'Nordische Kombinbation'!$C$77:$C$79</c:f>
              <c:strCache>
                <c:ptCount val="3"/>
                <c:pt idx="0">
                  <c:v>ASVÖ NTS</c:v>
                </c:pt>
                <c:pt idx="1">
                  <c:v>ASVÖ SC Höhnhart</c:v>
                </c:pt>
                <c:pt idx="2">
                  <c:v>UVB Hinzenbach</c:v>
                </c:pt>
              </c:strCache>
            </c:strRef>
          </c:cat>
          <c:val>
            <c:numRef>
              <c:f>'Nordische Kombinbation'!$V$77:$V$79</c:f>
              <c:numCache>
                <c:formatCode>General</c:formatCode>
                <c:ptCount val="3"/>
                <c:pt idx="0">
                  <c:v>2602</c:v>
                </c:pt>
                <c:pt idx="1">
                  <c:v>4808</c:v>
                </c:pt>
                <c:pt idx="2">
                  <c:v>4507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EE-414D-8E57-3FC6938D3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1440134048"/>
        <c:axId val="1440127760"/>
      </c:barChart>
      <c:catAx>
        <c:axId val="144013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40127760"/>
        <c:crosses val="autoZero"/>
        <c:auto val="1"/>
        <c:lblAlgn val="ctr"/>
        <c:lblOffset val="100"/>
        <c:noMultiLvlLbl val="0"/>
      </c:catAx>
      <c:valAx>
        <c:axId val="14401277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40134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2.png"/><Relationship Id="rId7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g"/><Relationship Id="rId6" Type="http://schemas.openxmlformats.org/officeDocument/2006/relationships/image" Target="../media/image5.emf"/><Relationship Id="rId5" Type="http://schemas.openxmlformats.org/officeDocument/2006/relationships/image" Target="../media/image4.jpg"/><Relationship Id="rId4" Type="http://schemas.openxmlformats.org/officeDocument/2006/relationships/image" Target="../media/image3.png"/><Relationship Id="rId9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386869</xdr:colOff>
      <xdr:row>0</xdr:row>
      <xdr:rowOff>180226</xdr:rowOff>
    </xdr:from>
    <xdr:to>
      <xdr:col>22</xdr:col>
      <xdr:colOff>16133</xdr:colOff>
      <xdr:row>2</xdr:row>
      <xdr:rowOff>629265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7BE03C6-04F2-2045-BE75-BDAB8F65C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80469" y="180226"/>
          <a:ext cx="3214291" cy="855439"/>
        </a:xfrm>
        <a:prstGeom prst="rect">
          <a:avLst/>
        </a:prstGeom>
      </xdr:spPr>
    </xdr:pic>
    <xdr:clientData/>
  </xdr:twoCellAnchor>
  <xdr:twoCellAnchor>
    <xdr:from>
      <xdr:col>26</xdr:col>
      <xdr:colOff>562411</xdr:colOff>
      <xdr:row>2</xdr:row>
      <xdr:rowOff>489700</xdr:rowOff>
    </xdr:from>
    <xdr:to>
      <xdr:col>36</xdr:col>
      <xdr:colOff>567268</xdr:colOff>
      <xdr:row>20</xdr:row>
      <xdr:rowOff>16933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957CD12E-89B3-B04A-8818-64A6A819BF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389194</xdr:colOff>
      <xdr:row>0</xdr:row>
      <xdr:rowOff>81937</xdr:rowOff>
    </xdr:from>
    <xdr:to>
      <xdr:col>3</xdr:col>
      <xdr:colOff>23364</xdr:colOff>
      <xdr:row>2</xdr:row>
      <xdr:rowOff>561260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A09B366D-D572-EFA6-79A7-A37FC0776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9194" y="81937"/>
          <a:ext cx="4035323" cy="889000"/>
        </a:xfrm>
        <a:prstGeom prst="rect">
          <a:avLst/>
        </a:prstGeom>
      </xdr:spPr>
    </xdr:pic>
    <xdr:clientData/>
  </xdr:twoCellAnchor>
  <xdr:twoCellAnchor editAs="oneCell">
    <xdr:from>
      <xdr:col>33</xdr:col>
      <xdr:colOff>519286</xdr:colOff>
      <xdr:row>11</xdr:row>
      <xdr:rowOff>37292</xdr:rowOff>
    </xdr:from>
    <xdr:to>
      <xdr:col>35</xdr:col>
      <xdr:colOff>327376</xdr:colOff>
      <xdr:row>17</xdr:row>
      <xdr:rowOff>31042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71C6D8B-7312-816E-3E0E-7BAF0A34D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738186" y="4380692"/>
          <a:ext cx="1459090" cy="1708250"/>
        </a:xfrm>
        <a:prstGeom prst="rect">
          <a:avLst/>
        </a:prstGeom>
      </xdr:spPr>
    </xdr:pic>
    <xdr:clientData/>
  </xdr:twoCellAnchor>
  <xdr:twoCellAnchor editAs="oneCell">
    <xdr:from>
      <xdr:col>30</xdr:col>
      <xdr:colOff>131838</xdr:colOff>
      <xdr:row>14</xdr:row>
      <xdr:rowOff>75192</xdr:rowOff>
    </xdr:from>
    <xdr:to>
      <xdr:col>32</xdr:col>
      <xdr:colOff>679417</xdr:colOff>
      <xdr:row>16</xdr:row>
      <xdr:rowOff>88093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53749B9E-64A1-D767-C0DC-7AB1A02DC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874238" y="5231392"/>
          <a:ext cx="2198579" cy="635201"/>
        </a:xfrm>
        <a:prstGeom prst="rect">
          <a:avLst/>
        </a:prstGeom>
      </xdr:spPr>
    </xdr:pic>
    <xdr:clientData/>
  </xdr:twoCellAnchor>
  <xdr:twoCellAnchor editAs="oneCell">
    <xdr:from>
      <xdr:col>27</xdr:col>
      <xdr:colOff>181225</xdr:colOff>
      <xdr:row>11</xdr:row>
      <xdr:rowOff>285044</xdr:rowOff>
    </xdr:from>
    <xdr:to>
      <xdr:col>29</xdr:col>
      <xdr:colOff>402972</xdr:colOff>
      <xdr:row>17</xdr:row>
      <xdr:rowOff>65769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8ECFBE3E-2CA4-6D3D-B248-3E1D594FC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447125" y="4628444"/>
          <a:ext cx="1872747" cy="1495225"/>
        </a:xfrm>
        <a:prstGeom prst="rect">
          <a:avLst/>
        </a:prstGeom>
      </xdr:spPr>
    </xdr:pic>
    <xdr:clientData/>
  </xdr:twoCellAnchor>
  <xdr:twoCellAnchor>
    <xdr:from>
      <xdr:col>26</xdr:col>
      <xdr:colOff>1973</xdr:colOff>
      <xdr:row>25</xdr:row>
      <xdr:rowOff>281039</xdr:rowOff>
    </xdr:from>
    <xdr:to>
      <xdr:col>36</xdr:col>
      <xdr:colOff>16934</xdr:colOff>
      <xdr:row>51</xdr:row>
      <xdr:rowOff>151190</xdr:rowOff>
    </xdr:to>
    <xdr:grpSp>
      <xdr:nvGrpSpPr>
        <xdr:cNvPr id="13" name="Gruppieren 12">
          <a:extLst>
            <a:ext uri="{FF2B5EF4-FFF2-40B4-BE49-F238E27FC236}">
              <a16:creationId xmlns:a16="http://schemas.microsoft.com/office/drawing/2014/main" id="{D2832FDD-E40A-94F7-6E97-92C2A5FD3768}"/>
            </a:ext>
          </a:extLst>
        </xdr:cNvPr>
        <xdr:cNvGrpSpPr/>
      </xdr:nvGrpSpPr>
      <xdr:grpSpPr>
        <a:xfrm>
          <a:off x="18442373" y="8713839"/>
          <a:ext cx="8269961" cy="6740851"/>
          <a:chOff x="17908973" y="8713839"/>
          <a:chExt cx="8396961" cy="5635951"/>
        </a:xfrm>
      </xdr:grpSpPr>
      <xdr:graphicFrame macro="">
        <xdr:nvGraphicFramePr>
          <xdr:cNvPr id="6" name="Diagramm 5">
            <a:extLst>
              <a:ext uri="{FF2B5EF4-FFF2-40B4-BE49-F238E27FC236}">
                <a16:creationId xmlns:a16="http://schemas.microsoft.com/office/drawing/2014/main" id="{EC43C575-DB19-B44B-A429-1784DA390BFD}"/>
              </a:ext>
            </a:extLst>
          </xdr:cNvPr>
          <xdr:cNvGraphicFramePr>
            <a:graphicFrameLocks/>
          </xdr:cNvGraphicFramePr>
        </xdr:nvGraphicFramePr>
        <xdr:xfrm>
          <a:off x="17908973" y="8713839"/>
          <a:ext cx="8396961" cy="563595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  <xdr:pic>
        <xdr:nvPicPr>
          <xdr:cNvPr id="10" name="Grafik 9">
            <a:extLst>
              <a:ext uri="{FF2B5EF4-FFF2-40B4-BE49-F238E27FC236}">
                <a16:creationId xmlns:a16="http://schemas.microsoft.com/office/drawing/2014/main" id="{88F585EC-DB76-7B46-B375-7B869A657BE6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24168182" y="12013913"/>
            <a:ext cx="1485508" cy="1429652"/>
          </a:xfrm>
          <a:prstGeom prst="rect">
            <a:avLst/>
          </a:prstGeom>
        </xdr:spPr>
      </xdr:pic>
      <xdr:pic>
        <xdr:nvPicPr>
          <xdr:cNvPr id="11" name="Grafik 10">
            <a:extLst>
              <a:ext uri="{FF2B5EF4-FFF2-40B4-BE49-F238E27FC236}">
                <a16:creationId xmlns:a16="http://schemas.microsoft.com/office/drawing/2014/main" id="{144DCDDD-669A-E04D-B5F4-7870C2D0DC4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21198494" y="12690062"/>
            <a:ext cx="2236680" cy="660589"/>
          </a:xfrm>
          <a:prstGeom prst="rect">
            <a:avLst/>
          </a:prstGeom>
        </xdr:spPr>
      </xdr:pic>
      <xdr:pic>
        <xdr:nvPicPr>
          <xdr:cNvPr id="12" name="Grafik 11">
            <a:extLst>
              <a:ext uri="{FF2B5EF4-FFF2-40B4-BE49-F238E27FC236}">
                <a16:creationId xmlns:a16="http://schemas.microsoft.com/office/drawing/2014/main" id="{B82761A1-61A9-5F4F-BFEC-8226EE5DD9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18829443" y="12311710"/>
            <a:ext cx="1898147" cy="1559461"/>
          </a:xfrm>
          <a:prstGeom prst="rect">
            <a:avLst/>
          </a:prstGeom>
        </xdr:spPr>
      </xdr:pic>
    </xdr:grpSp>
    <xdr:clientData/>
  </xdr:twoCellAnchor>
  <xdr:twoCellAnchor editAs="oneCell">
    <xdr:from>
      <xdr:col>32</xdr:col>
      <xdr:colOff>372533</xdr:colOff>
      <xdr:row>3</xdr:row>
      <xdr:rowOff>101600</xdr:rowOff>
    </xdr:from>
    <xdr:to>
      <xdr:col>35</xdr:col>
      <xdr:colOff>136890</xdr:colOff>
      <xdr:row>7</xdr:row>
      <xdr:rowOff>491066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E33DE0A5-C15F-E3F2-1BAF-7EE534D83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3334133" y="1202267"/>
          <a:ext cx="2253557" cy="2218266"/>
        </a:xfrm>
        <a:prstGeom prst="rect">
          <a:avLst/>
        </a:prstGeom>
      </xdr:spPr>
    </xdr:pic>
    <xdr:clientData/>
  </xdr:twoCellAnchor>
  <xdr:twoCellAnchor editAs="oneCell">
    <xdr:from>
      <xdr:col>34</xdr:col>
      <xdr:colOff>135465</xdr:colOff>
      <xdr:row>27</xdr:row>
      <xdr:rowOff>186266</xdr:rowOff>
    </xdr:from>
    <xdr:to>
      <xdr:col>35</xdr:col>
      <xdr:colOff>524931</xdr:colOff>
      <xdr:row>31</xdr:row>
      <xdr:rowOff>186266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9BD1DD52-995A-E9AD-A36A-F16E40DD1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4756532" y="8906933"/>
          <a:ext cx="1219200" cy="1219200"/>
        </a:xfrm>
        <a:prstGeom prst="rect">
          <a:avLst/>
        </a:prstGeom>
      </xdr:spPr>
    </xdr:pic>
    <xdr:clientData/>
  </xdr:twoCellAnchor>
  <xdr:twoCellAnchor editAs="oneCell">
    <xdr:from>
      <xdr:col>33</xdr:col>
      <xdr:colOff>255974</xdr:colOff>
      <xdr:row>27</xdr:row>
      <xdr:rowOff>264106</xdr:rowOff>
    </xdr:from>
    <xdr:to>
      <xdr:col>35</xdr:col>
      <xdr:colOff>272108</xdr:colOff>
      <xdr:row>33</xdr:row>
      <xdr:rowOff>152402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1897D744-4353-9546-B442-1D514E048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4047307" y="8984773"/>
          <a:ext cx="1675601" cy="16493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117687</xdr:colOff>
      <xdr:row>1</xdr:row>
      <xdr:rowOff>78626</xdr:rowOff>
    </xdr:from>
    <xdr:to>
      <xdr:col>22</xdr:col>
      <xdr:colOff>778998</xdr:colOff>
      <xdr:row>2</xdr:row>
      <xdr:rowOff>440267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0B02C03-DD3D-1B49-B9BC-A88BB3EE7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63020" y="281826"/>
          <a:ext cx="3285978" cy="564841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0</xdr:row>
      <xdr:rowOff>169332</xdr:rowOff>
    </xdr:from>
    <xdr:to>
      <xdr:col>2</xdr:col>
      <xdr:colOff>1395237</xdr:colOff>
      <xdr:row>2</xdr:row>
      <xdr:rowOff>648655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6DE0D0ED-7D56-0542-BDA3-3939CFA21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169332"/>
          <a:ext cx="4053770" cy="8857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.ke/Library/Containers/com.microsoft.Excel/Data/Documents/Gesamtwertung%20OO&#776;%20LC%202021: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runglauf"/>
      <sheetName val="Nordische Kombinbation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0866D-5978-7E4C-9FCA-D8E31F3C33DC}">
  <sheetPr>
    <pageSetUpPr fitToPage="1"/>
  </sheetPr>
  <dimension ref="A1:Z96"/>
  <sheetViews>
    <sheetView topLeftCell="A67" zoomScaleNormal="70" workbookViewId="0">
      <selection activeCell="Y87" sqref="Y87"/>
    </sheetView>
  </sheetViews>
  <sheetFormatPr baseColWidth="10" defaultRowHeight="16" x14ac:dyDescent="0.2"/>
  <cols>
    <col min="1" max="1" width="29.33203125" bestFit="1" customWidth="1"/>
    <col min="2" max="2" width="6.83203125" bestFit="1" customWidth="1"/>
    <col min="3" max="3" width="21.6640625" customWidth="1"/>
    <col min="4" max="4" width="6.33203125" bestFit="1" customWidth="1"/>
    <col min="5" max="5" width="8.6640625" bestFit="1" customWidth="1"/>
    <col min="6" max="6" width="6.33203125" bestFit="1" customWidth="1"/>
    <col min="7" max="7" width="8.6640625" bestFit="1" customWidth="1"/>
    <col min="8" max="8" width="6.33203125" bestFit="1" customWidth="1"/>
    <col min="9" max="9" width="8.6640625" bestFit="1" customWidth="1"/>
    <col min="10" max="10" width="6.33203125" bestFit="1" customWidth="1"/>
    <col min="11" max="11" width="8.6640625" bestFit="1" customWidth="1"/>
    <col min="12" max="12" width="6.33203125" bestFit="1" customWidth="1"/>
    <col min="13" max="13" width="8.6640625" bestFit="1" customWidth="1"/>
    <col min="14" max="14" width="6.33203125" customWidth="1"/>
    <col min="15" max="15" width="8.6640625" bestFit="1" customWidth="1"/>
    <col min="16" max="16" width="6.33203125" customWidth="1"/>
    <col min="17" max="17" width="8.6640625" bestFit="1" customWidth="1"/>
    <col min="18" max="18" width="6.33203125" bestFit="1" customWidth="1"/>
    <col min="19" max="19" width="8.6640625" bestFit="1" customWidth="1"/>
    <col min="20" max="20" width="6.33203125" bestFit="1" customWidth="1"/>
    <col min="21" max="21" width="8.6640625" bestFit="1" customWidth="1"/>
    <col min="22" max="22" width="8.33203125" style="1" bestFit="1" customWidth="1"/>
    <col min="23" max="24" width="8.6640625" bestFit="1" customWidth="1"/>
    <col min="25" max="25" width="12.6640625" bestFit="1" customWidth="1"/>
  </cols>
  <sheetData>
    <row r="1" spans="1:26" ht="16" customHeight="1" x14ac:dyDescent="0.2">
      <c r="A1" s="58" t="s">
        <v>57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60"/>
    </row>
    <row r="2" spans="1:26" ht="16" customHeight="1" x14ac:dyDescent="0.2">
      <c r="A2" s="61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3"/>
    </row>
    <row r="3" spans="1:26" ht="54" customHeight="1" x14ac:dyDescent="0.2">
      <c r="A3" s="64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6"/>
    </row>
    <row r="4" spans="1:26" ht="46" customHeight="1" x14ac:dyDescent="0.2">
      <c r="A4" s="69"/>
      <c r="B4" s="69"/>
      <c r="C4" s="69"/>
      <c r="D4" s="54" t="s">
        <v>53</v>
      </c>
      <c r="E4" s="57">
        <v>45906</v>
      </c>
      <c r="F4" s="54" t="s">
        <v>54</v>
      </c>
      <c r="G4" s="57">
        <v>45920</v>
      </c>
      <c r="H4" s="54" t="s">
        <v>54</v>
      </c>
      <c r="I4" s="57">
        <v>45921</v>
      </c>
      <c r="J4" s="54" t="s">
        <v>56</v>
      </c>
      <c r="K4" s="57">
        <v>45941</v>
      </c>
      <c r="L4" s="54" t="s">
        <v>56</v>
      </c>
      <c r="M4" s="57">
        <v>45942</v>
      </c>
      <c r="N4" s="54" t="s">
        <v>64</v>
      </c>
      <c r="O4" s="57">
        <v>46021</v>
      </c>
      <c r="P4" s="54" t="s">
        <v>66</v>
      </c>
      <c r="Q4" s="57">
        <v>46046</v>
      </c>
      <c r="R4" s="54" t="s">
        <v>67</v>
      </c>
      <c r="S4" s="57">
        <v>46047</v>
      </c>
      <c r="T4" s="54" t="s">
        <v>68</v>
      </c>
      <c r="U4" s="57">
        <v>46095</v>
      </c>
      <c r="V4" s="54" t="s">
        <v>68</v>
      </c>
      <c r="W4" s="57">
        <v>46096</v>
      </c>
      <c r="X4" s="67" t="s">
        <v>5</v>
      </c>
      <c r="Y4" s="68" t="s">
        <v>6</v>
      </c>
    </row>
    <row r="5" spans="1:26" ht="34" customHeight="1" x14ac:dyDescent="0.2">
      <c r="A5" s="70"/>
      <c r="B5" s="70"/>
      <c r="C5" s="70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67"/>
      <c r="Y5" s="68"/>
    </row>
    <row r="6" spans="1:26" ht="40" customHeight="1" x14ac:dyDescent="0.2">
      <c r="A6" s="70"/>
      <c r="B6" s="70"/>
      <c r="C6" s="70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67"/>
      <c r="Y6" s="68"/>
    </row>
    <row r="7" spans="1:26" ht="22" customHeight="1" x14ac:dyDescent="0.2">
      <c r="A7" s="70"/>
      <c r="B7" s="70"/>
      <c r="C7" s="70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67"/>
      <c r="Y7" s="68"/>
    </row>
    <row r="8" spans="1:26" ht="47" customHeight="1" thickBot="1" x14ac:dyDescent="0.25">
      <c r="A8" s="71"/>
      <c r="B8" s="71"/>
      <c r="C8" s="71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67"/>
      <c r="Y8" s="68"/>
    </row>
    <row r="9" spans="1:26" s="6" customFormat="1" ht="21" customHeight="1" thickBot="1" x14ac:dyDescent="0.3">
      <c r="A9" s="10" t="s">
        <v>0</v>
      </c>
      <c r="B9" s="10" t="s">
        <v>1</v>
      </c>
      <c r="C9" s="11" t="s">
        <v>2</v>
      </c>
      <c r="D9" s="36" t="s">
        <v>3</v>
      </c>
      <c r="E9" s="37" t="s">
        <v>4</v>
      </c>
      <c r="F9" s="36" t="s">
        <v>3</v>
      </c>
      <c r="G9" s="37" t="s">
        <v>4</v>
      </c>
      <c r="H9" s="36" t="s">
        <v>3</v>
      </c>
      <c r="I9" s="37" t="s">
        <v>4</v>
      </c>
      <c r="J9" s="36" t="s">
        <v>3</v>
      </c>
      <c r="K9" s="37" t="s">
        <v>4</v>
      </c>
      <c r="L9" s="36" t="s">
        <v>3</v>
      </c>
      <c r="M9" s="37" t="s">
        <v>4</v>
      </c>
      <c r="N9" s="38" t="s">
        <v>3</v>
      </c>
      <c r="O9" s="39" t="s">
        <v>4</v>
      </c>
      <c r="P9" s="38" t="s">
        <v>3</v>
      </c>
      <c r="Q9" s="39" t="s">
        <v>4</v>
      </c>
      <c r="R9" s="38" t="s">
        <v>3</v>
      </c>
      <c r="S9" s="39" t="s">
        <v>4</v>
      </c>
      <c r="T9" s="38" t="s">
        <v>3</v>
      </c>
      <c r="U9" s="39" t="s">
        <v>4</v>
      </c>
      <c r="V9" s="38" t="s">
        <v>3</v>
      </c>
      <c r="W9" s="39" t="s">
        <v>4</v>
      </c>
      <c r="X9" s="40" t="s">
        <v>4</v>
      </c>
      <c r="Y9" s="41"/>
    </row>
    <row r="10" spans="1:26" ht="22" customHeight="1" x14ac:dyDescent="0.2">
      <c r="A10" s="34" t="s">
        <v>13</v>
      </c>
      <c r="B10" s="50"/>
      <c r="C10" s="51"/>
      <c r="D10" s="52"/>
      <c r="E10" s="53"/>
      <c r="F10" s="52"/>
      <c r="G10" s="53"/>
      <c r="H10" s="52"/>
      <c r="I10" s="53"/>
      <c r="J10" s="52"/>
      <c r="K10" s="53"/>
      <c r="L10" s="52"/>
      <c r="M10" s="53"/>
      <c r="N10" s="52"/>
      <c r="O10" s="53"/>
      <c r="P10" s="52"/>
      <c r="Q10" s="53"/>
      <c r="R10" s="52"/>
      <c r="S10" s="53"/>
      <c r="T10" s="52"/>
      <c r="U10" s="53"/>
      <c r="V10" s="52"/>
      <c r="W10" s="53"/>
      <c r="X10" s="47"/>
      <c r="Y10" s="48"/>
    </row>
    <row r="11" spans="1:26" ht="24" x14ac:dyDescent="0.25">
      <c r="A11" s="6" t="s">
        <v>42</v>
      </c>
      <c r="B11" s="6">
        <v>2019</v>
      </c>
      <c r="C11" s="7" t="s">
        <v>10</v>
      </c>
      <c r="D11">
        <v>1</v>
      </c>
      <c r="E11" s="2">
        <f>IF(ISBLANK(D11),"",LOOKUP(D11,Punkteraster!$A$2:$B$31))</f>
        <v>100</v>
      </c>
      <c r="F11">
        <v>1</v>
      </c>
      <c r="G11" s="2">
        <f>IF(ISBLANK(F11),"",LOOKUP(F11,Punkteraster!$A$2:$B$31))</f>
        <v>100</v>
      </c>
      <c r="H11">
        <v>1</v>
      </c>
      <c r="I11" s="2">
        <f>IF(ISBLANK(H11),"",LOOKUP(H11,Punkteraster!$A$2:$B$31))</f>
        <v>100</v>
      </c>
      <c r="J11">
        <v>1</v>
      </c>
      <c r="K11" s="2">
        <f>IF(ISBLANK(J11),"",LOOKUP(J11,Punkteraster!$A$2:$B$31))</f>
        <v>100</v>
      </c>
      <c r="L11">
        <v>1</v>
      </c>
      <c r="M11" s="2">
        <f>IF(ISBLANK(L11),"",LOOKUP(L11,Punkteraster!$A$2:$B$31))</f>
        <v>100</v>
      </c>
      <c r="N11">
        <v>1</v>
      </c>
      <c r="O11" s="2">
        <f>IF(ISBLANK(N11),"",LOOKUP(N11,Punkteraster!$A$2:$B$31))</f>
        <v>100</v>
      </c>
      <c r="P11">
        <v>1</v>
      </c>
      <c r="Q11" s="2">
        <f>IF(ISBLANK(P11),"",LOOKUP(P11,Punkteraster!$A$2:$B$31))</f>
        <v>100</v>
      </c>
      <c r="R11">
        <v>1</v>
      </c>
      <c r="S11" s="2">
        <f>IF(ISBLANK(R11),"",LOOKUP(R11,Punkteraster!$A$2:$B$31))</f>
        <v>100</v>
      </c>
      <c r="T11">
        <v>1</v>
      </c>
      <c r="U11" s="2">
        <f>IF(ISBLANK(T11),"",LOOKUP(T11,Punkteraster!$A$2:$B$31))</f>
        <v>100</v>
      </c>
      <c r="V11">
        <v>1</v>
      </c>
      <c r="W11" s="2">
        <f>IF(ISBLANK(V11),"",LOOKUP(V11,Punkteraster!$A$2:$B$31))</f>
        <v>100</v>
      </c>
      <c r="X11" s="23">
        <f>SUM(E11,G11,I11,K11,M11,O11,Q11,S11,U11,W11)</f>
        <v>1000</v>
      </c>
      <c r="Y11" s="25">
        <f>_xlfn.RANK.EQ(X11,$X$11:$X$15)</f>
        <v>1</v>
      </c>
    </row>
    <row r="12" spans="1:26" ht="24" x14ac:dyDescent="0.25">
      <c r="A12" s="6" t="s">
        <v>43</v>
      </c>
      <c r="B12" s="6">
        <v>2018</v>
      </c>
      <c r="C12" s="7" t="s">
        <v>8</v>
      </c>
      <c r="D12">
        <v>2</v>
      </c>
      <c r="E12" s="2">
        <f>IF(ISBLANK(D12),"",LOOKUP(D12,Punkteraster!$A$2:$B$31))</f>
        <v>80</v>
      </c>
      <c r="F12">
        <v>2</v>
      </c>
      <c r="G12" s="2">
        <f>IF(ISBLANK(F12),"",LOOKUP(F12,Punkteraster!$A$2:$B$31))</f>
        <v>80</v>
      </c>
      <c r="H12">
        <v>2</v>
      </c>
      <c r="I12" s="2">
        <f>IF(ISBLANK(H12),"",LOOKUP(H12,Punkteraster!$A$2:$B$31))</f>
        <v>80</v>
      </c>
      <c r="K12" s="2" t="str">
        <f>IF(ISBLANK(J12),"",LOOKUP(J12,Punkteraster!$A$2:$B$31))</f>
        <v/>
      </c>
      <c r="M12" s="2" t="str">
        <f>IF(ISBLANK(L12),"",LOOKUP(L12,Punkteraster!$A$2:$B$31))</f>
        <v/>
      </c>
      <c r="N12">
        <v>2</v>
      </c>
      <c r="O12" s="2">
        <f>IF(ISBLANK(N12),"",LOOKUP(N12,Punkteraster!$A$2:$B$31))</f>
        <v>80</v>
      </c>
      <c r="P12">
        <v>2</v>
      </c>
      <c r="Q12" s="2">
        <f>IF(ISBLANK(P12),"",LOOKUP(P12,Punkteraster!$A$2:$B$31))</f>
        <v>80</v>
      </c>
      <c r="S12" s="2" t="str">
        <f>IF(ISBLANK(R12),"",LOOKUP(R12,Punkteraster!$A$2:$B$31))</f>
        <v/>
      </c>
      <c r="U12" s="2" t="str">
        <f>IF(ISBLANK(T12),"",LOOKUP(T12,Punkteraster!$A$2:$B$31))</f>
        <v/>
      </c>
      <c r="V12"/>
      <c r="W12" s="2" t="str">
        <f>IF(ISBLANK(V12),"",LOOKUP(V12,Punkteraster!$A$2:$B$31))</f>
        <v/>
      </c>
      <c r="X12" s="23">
        <f t="shared" ref="X12:X15" si="0">SUM(E12,G12,I12,K12,M12,O12,Q12,S12,U12,W12)</f>
        <v>400</v>
      </c>
      <c r="Y12" s="25">
        <f>_xlfn.RANK.EQ(X12,$X$11:$X$15)</f>
        <v>2</v>
      </c>
    </row>
    <row r="13" spans="1:26" ht="24" x14ac:dyDescent="0.25">
      <c r="A13" s="6" t="s">
        <v>61</v>
      </c>
      <c r="B13" s="6">
        <v>2018</v>
      </c>
      <c r="C13" s="7" t="s">
        <v>8</v>
      </c>
      <c r="E13" s="2" t="str">
        <f>IF(ISBLANK(D13),"",LOOKUP(D13,Punkteraster!$A$2:$B$31))</f>
        <v/>
      </c>
      <c r="G13" s="2" t="str">
        <f>IF(ISBLANK(F13),"",LOOKUP(F13,Punkteraster!$A$2:$B$31))</f>
        <v/>
      </c>
      <c r="I13" s="2" t="str">
        <f>IF(ISBLANK(H13),"",LOOKUP(H13,Punkteraster!$A$2:$B$31))</f>
        <v/>
      </c>
      <c r="K13" s="2" t="str">
        <f>IF(ISBLANK(J13),"",LOOKUP(J13,Punkteraster!$A$2:$B$31))</f>
        <v/>
      </c>
      <c r="M13" s="2" t="str">
        <f>IF(ISBLANK(L13),"",LOOKUP(L13,Punkteraster!$A$2:$B$31))</f>
        <v/>
      </c>
      <c r="N13">
        <v>3</v>
      </c>
      <c r="O13" s="2">
        <f>IF(ISBLANK(N13),"",LOOKUP(N13,Punkteraster!$A$2:$B$31))</f>
        <v>60</v>
      </c>
      <c r="Q13" s="2" t="str">
        <f>IF(ISBLANK(P13),"",LOOKUP(P13,Punkteraster!$A$2:$B$31))</f>
        <v/>
      </c>
      <c r="S13" s="2" t="str">
        <f>IF(ISBLANK(R13),"",LOOKUP(R13,Punkteraster!$A$2:$B$31))</f>
        <v/>
      </c>
      <c r="U13" s="2" t="str">
        <f>IF(ISBLANK(T13),"",LOOKUP(T13,Punkteraster!$A$2:$B$31))</f>
        <v/>
      </c>
      <c r="V13"/>
      <c r="W13" s="2" t="str">
        <f>IF(ISBLANK(V13),"",LOOKUP(V13,Punkteraster!$A$2:$B$31))</f>
        <v/>
      </c>
      <c r="X13" s="23">
        <f t="shared" si="0"/>
        <v>60</v>
      </c>
      <c r="Y13" s="25">
        <f>_xlfn.RANK.EQ(X13,$X$11:$X$15)</f>
        <v>3</v>
      </c>
    </row>
    <row r="14" spans="1:26" s="24" customFormat="1" ht="16" customHeight="1" x14ac:dyDescent="0.25">
      <c r="A14" s="6"/>
      <c r="B14" s="6"/>
      <c r="C14" s="7"/>
      <c r="D14"/>
      <c r="E14" s="2" t="str">
        <f>IF(ISBLANK(D14),"",LOOKUP(D14,Punkteraster!$A$2:$B$31))</f>
        <v/>
      </c>
      <c r="F14"/>
      <c r="G14" s="2" t="str">
        <f>IF(ISBLANK(F14),"",LOOKUP(F14,Punkteraster!$A$2:$B$31))</f>
        <v/>
      </c>
      <c r="H14"/>
      <c r="I14" s="2" t="str">
        <f>IF(ISBLANK(H14),"",LOOKUP(H14,Punkteraster!$A$2:$B$31))</f>
        <v/>
      </c>
      <c r="J14"/>
      <c r="K14" s="2" t="str">
        <f>IF(ISBLANK(J14),"",LOOKUP(J14,Punkteraster!$A$2:$B$31))</f>
        <v/>
      </c>
      <c r="L14"/>
      <c r="M14" s="2" t="str">
        <f>IF(ISBLANK(L14),"",LOOKUP(L14,Punkteraster!$A$2:$B$31))</f>
        <v/>
      </c>
      <c r="N14"/>
      <c r="O14" s="2" t="str">
        <f>IF(ISBLANK(N14),"",LOOKUP(N14,Punkteraster!$A$2:$B$31))</f>
        <v/>
      </c>
      <c r="P14"/>
      <c r="Q14" s="2" t="str">
        <f>IF(ISBLANK(P14),"",LOOKUP(P14,Punkteraster!$A$2:$B$31))</f>
        <v/>
      </c>
      <c r="R14"/>
      <c r="S14" s="2" t="str">
        <f>IF(ISBLANK(R14),"",LOOKUP(R14,Punkteraster!$A$2:$B$31))</f>
        <v/>
      </c>
      <c r="T14"/>
      <c r="U14" s="2" t="str">
        <f>IF(ISBLANK(T14),"",LOOKUP(T14,Punkteraster!$A$2:$B$31))</f>
        <v/>
      </c>
      <c r="V14"/>
      <c r="W14" s="2" t="str">
        <f>IF(ISBLANK(V14),"",LOOKUP(V14,Punkteraster!$A$2:$B$31))</f>
        <v/>
      </c>
      <c r="X14" s="23">
        <f t="shared" si="0"/>
        <v>0</v>
      </c>
      <c r="Y14" s="25"/>
    </row>
    <row r="15" spans="1:26" ht="25" thickBot="1" x14ac:dyDescent="0.25">
      <c r="A15" s="35"/>
      <c r="B15" s="8"/>
      <c r="C15" s="9"/>
      <c r="D15" s="8"/>
      <c r="E15" s="9" t="str">
        <f>IF(ISBLANK(D15),"",LOOKUP(D15,Punkteraster!$A$2:$B$31))</f>
        <v/>
      </c>
      <c r="F15" s="8"/>
      <c r="G15" s="9" t="str">
        <f>IF(ISBLANK(F15),"",LOOKUP(F15,Punkteraster!$A$2:$B$31))</f>
        <v/>
      </c>
      <c r="H15" s="8"/>
      <c r="I15" s="9" t="str">
        <f>IF(ISBLANK(H15),"",LOOKUP(H15,Punkteraster!$A$2:$B$31))</f>
        <v/>
      </c>
      <c r="J15" s="8"/>
      <c r="K15" s="9" t="str">
        <f>IF(ISBLANK(J15),"",LOOKUP(J15,Punkteraster!$A$2:$B$31))</f>
        <v/>
      </c>
      <c r="L15" s="8"/>
      <c r="M15" s="9" t="str">
        <f>IF(ISBLANK(L15),"",LOOKUP(L15,Punkteraster!$A$2:$B$31))</f>
        <v/>
      </c>
      <c r="N15" s="8"/>
      <c r="O15" s="9" t="str">
        <f>IF(ISBLANK(N15),"",LOOKUP(N15,Punkteraster!$A$2:$B$31))</f>
        <v/>
      </c>
      <c r="P15" s="8"/>
      <c r="Q15" s="9" t="str">
        <f>IF(ISBLANK(P15),"",LOOKUP(P15,Punkteraster!$A$2:$B$31))</f>
        <v/>
      </c>
      <c r="R15" s="8"/>
      <c r="S15" s="9" t="str">
        <f>IF(ISBLANK(R15),"",LOOKUP(R15,Punkteraster!$A$2:$B$31))</f>
        <v/>
      </c>
      <c r="U15" s="2" t="str">
        <f>IF(ISBLANK(T15),"",LOOKUP(T15,Punkteraster!$A$2:$B$31))</f>
        <v/>
      </c>
      <c r="V15"/>
      <c r="W15" s="2" t="str">
        <f>IF(ISBLANK(V15),"",LOOKUP(V15,Punkteraster!$A$2:$B$31))</f>
        <v/>
      </c>
      <c r="X15" s="23">
        <f t="shared" si="0"/>
        <v>0</v>
      </c>
      <c r="Y15" s="26"/>
    </row>
    <row r="16" spans="1:26" ht="24" x14ac:dyDescent="0.2">
      <c r="A16" s="33" t="s">
        <v>14</v>
      </c>
      <c r="B16" s="50"/>
      <c r="C16" s="51"/>
      <c r="D16" s="52"/>
      <c r="E16" s="53"/>
      <c r="F16" s="52"/>
      <c r="G16" s="53"/>
      <c r="H16" s="52"/>
      <c r="I16" s="53"/>
      <c r="J16" s="52"/>
      <c r="K16" s="53"/>
      <c r="L16" s="52"/>
      <c r="M16" s="53"/>
      <c r="N16" s="52"/>
      <c r="O16" s="53"/>
      <c r="P16" s="52"/>
      <c r="Q16" s="53"/>
      <c r="R16" s="52"/>
      <c r="S16" s="72"/>
      <c r="T16" s="73"/>
      <c r="U16" s="74"/>
      <c r="V16" s="73"/>
      <c r="W16" s="74"/>
      <c r="X16" s="44"/>
      <c r="Y16" s="46"/>
      <c r="Z16" s="45"/>
    </row>
    <row r="17" spans="1:26" ht="22" customHeight="1" x14ac:dyDescent="0.25">
      <c r="A17" s="6" t="s">
        <v>19</v>
      </c>
      <c r="B17" s="6">
        <v>2017</v>
      </c>
      <c r="C17" s="7" t="s">
        <v>10</v>
      </c>
      <c r="D17">
        <v>1</v>
      </c>
      <c r="E17" s="2">
        <f>IF(ISBLANK(D17),"",LOOKUP(D17,Punkteraster!$A$2:$B$31))</f>
        <v>100</v>
      </c>
      <c r="F17">
        <v>1</v>
      </c>
      <c r="G17" s="2">
        <f>IF(ISBLANK(F17),"",LOOKUP(F17,Punkteraster!$A$2:$B$31))</f>
        <v>100</v>
      </c>
      <c r="H17">
        <v>1</v>
      </c>
      <c r="I17" s="2">
        <f>IF(ISBLANK(H17),"",LOOKUP(H17,Punkteraster!$A$2:$B$31))</f>
        <v>100</v>
      </c>
      <c r="J17">
        <v>1</v>
      </c>
      <c r="K17" s="2">
        <f>IF(ISBLANK(J17),"",LOOKUP(J17,Punkteraster!$A$2:$B$31))</f>
        <v>100</v>
      </c>
      <c r="L17">
        <v>1</v>
      </c>
      <c r="M17" s="2">
        <f>IF(ISBLANK(L17),"",LOOKUP(L17,Punkteraster!$A$2:$B$31))</f>
        <v>100</v>
      </c>
      <c r="N17">
        <v>1</v>
      </c>
      <c r="O17" s="2">
        <f>IF(ISBLANK(N17),"",LOOKUP(N17,Punkteraster!$A$2:$B$31))</f>
        <v>100</v>
      </c>
      <c r="P17">
        <v>2</v>
      </c>
      <c r="Q17" s="2">
        <f>IF(ISBLANK(P17),"",LOOKUP(P17,Punkteraster!$A$2:$B$31))</f>
        <v>80</v>
      </c>
      <c r="R17">
        <v>2</v>
      </c>
      <c r="S17" s="2">
        <f>IF(ISBLANK(R17),"",LOOKUP(R17,Punkteraster!$A$2:$B$31))</f>
        <v>80</v>
      </c>
      <c r="T17">
        <v>1</v>
      </c>
      <c r="U17" s="2">
        <f>IF(ISBLANK(T17),"",LOOKUP(T17,Punkteraster!$A$2:$B$31))</f>
        <v>100</v>
      </c>
      <c r="V17">
        <v>2</v>
      </c>
      <c r="W17" s="2">
        <f>IF(ISBLANK(V17),"",LOOKUP(V17,Punkteraster!$A$2:$B$31))</f>
        <v>80</v>
      </c>
      <c r="X17" s="22">
        <f>SUM(E17,G17,I17,K17,M17,O17,Q17,S17,U17,W17)</f>
        <v>940</v>
      </c>
      <c r="Y17" s="25">
        <f>_xlfn.RANK.EQ(X17,$X$17:$X$29)</f>
        <v>1</v>
      </c>
    </row>
    <row r="18" spans="1:26" ht="24" x14ac:dyDescent="0.25">
      <c r="A18" s="6" t="s">
        <v>39</v>
      </c>
      <c r="B18" s="6">
        <v>2016</v>
      </c>
      <c r="C18" s="7" t="s">
        <v>10</v>
      </c>
      <c r="D18">
        <v>2</v>
      </c>
      <c r="E18" s="2">
        <f>IF(ISBLANK(D18),"",LOOKUP(D18,Punkteraster!$A$2:$B$31))</f>
        <v>80</v>
      </c>
      <c r="F18">
        <v>2</v>
      </c>
      <c r="G18" s="2">
        <f>IF(ISBLANK(F18),"",LOOKUP(F18,Punkteraster!$A$2:$B$31))</f>
        <v>80</v>
      </c>
      <c r="H18">
        <v>2</v>
      </c>
      <c r="I18" s="2">
        <f>IF(ISBLANK(H18),"",LOOKUP(H18,Punkteraster!$A$2:$B$31))</f>
        <v>80</v>
      </c>
      <c r="J18">
        <v>2</v>
      </c>
      <c r="K18" s="2">
        <f>IF(ISBLANK(J18),"",LOOKUP(J18,Punkteraster!$A$2:$B$31))</f>
        <v>80</v>
      </c>
      <c r="L18">
        <v>2</v>
      </c>
      <c r="M18" s="2">
        <f>IF(ISBLANK(L18),"",LOOKUP(L18,Punkteraster!$A$2:$B$31))</f>
        <v>80</v>
      </c>
      <c r="N18">
        <v>7</v>
      </c>
      <c r="O18" s="2">
        <f>IF(ISBLANK(N18),"",LOOKUP(N18,Punkteraster!$A$2:$B$31))</f>
        <v>36</v>
      </c>
      <c r="P18">
        <v>1</v>
      </c>
      <c r="Q18" s="2">
        <f>IF(ISBLANK(P18),"",LOOKUP(P18,Punkteraster!$A$2:$B$31))</f>
        <v>100</v>
      </c>
      <c r="R18">
        <v>1</v>
      </c>
      <c r="S18" s="2">
        <f>IF(ISBLANK(R18),"",LOOKUP(R18,Punkteraster!$A$2:$B$31))</f>
        <v>100</v>
      </c>
      <c r="T18">
        <v>2</v>
      </c>
      <c r="U18" s="2">
        <f>IF(ISBLANK(T18),"",LOOKUP(T18,Punkteraster!$A$2:$B$31))</f>
        <v>80</v>
      </c>
      <c r="V18">
        <v>1</v>
      </c>
      <c r="W18" s="2">
        <f>IF(ISBLANK(V18),"",LOOKUP(V18,Punkteraster!$A$2:$B$31))</f>
        <v>100</v>
      </c>
      <c r="X18" s="22">
        <f>SUM(E18,G18,I18,K18,M18,O18,Q18,S18,U18,W18)</f>
        <v>816</v>
      </c>
      <c r="Y18" s="25">
        <f>_xlfn.RANK.EQ(X18,$X$17:$X$29)</f>
        <v>2</v>
      </c>
    </row>
    <row r="19" spans="1:26" ht="19" customHeight="1" x14ac:dyDescent="0.25">
      <c r="A19" s="6" t="s">
        <v>48</v>
      </c>
      <c r="B19" s="6">
        <v>2016</v>
      </c>
      <c r="C19" s="7" t="s">
        <v>8</v>
      </c>
      <c r="D19">
        <v>7</v>
      </c>
      <c r="E19" s="2">
        <f>IF(ISBLANK(D19),"",LOOKUP(D19,Punkteraster!$A$2:$B$31))</f>
        <v>36</v>
      </c>
      <c r="F19">
        <v>5</v>
      </c>
      <c r="G19" s="2">
        <f>IF(ISBLANK(F19),"",LOOKUP(F19,Punkteraster!$A$2:$B$31))</f>
        <v>45</v>
      </c>
      <c r="H19">
        <v>5</v>
      </c>
      <c r="I19" s="2">
        <f>IF(ISBLANK(H19),"",LOOKUP(H19,Punkteraster!$A$2:$B$31))</f>
        <v>45</v>
      </c>
      <c r="J19">
        <v>5</v>
      </c>
      <c r="K19" s="2">
        <f>IF(ISBLANK(J19),"",LOOKUP(J19,Punkteraster!$A$2:$B$31))</f>
        <v>45</v>
      </c>
      <c r="L19">
        <v>4</v>
      </c>
      <c r="M19" s="2">
        <f>IF(ISBLANK(L19),"",LOOKUP(L19,Punkteraster!$A$2:$B$31))</f>
        <v>50</v>
      </c>
      <c r="N19">
        <v>2</v>
      </c>
      <c r="O19" s="2">
        <f>IF(ISBLANK(N19),"",LOOKUP(N19,Punkteraster!$A$2:$B$31))</f>
        <v>80</v>
      </c>
      <c r="P19">
        <v>3</v>
      </c>
      <c r="Q19" s="2">
        <f>IF(ISBLANK(P19),"",LOOKUP(P19,Punkteraster!$A$2:$B$31))</f>
        <v>60</v>
      </c>
      <c r="R19">
        <v>3</v>
      </c>
      <c r="S19" s="2">
        <f>IF(ISBLANK(R19),"",LOOKUP(R19,Punkteraster!$A$2:$B$31))</f>
        <v>60</v>
      </c>
      <c r="T19">
        <v>5</v>
      </c>
      <c r="U19" s="2">
        <f>IF(ISBLANK(T19),"",LOOKUP(T19,Punkteraster!$A$2:$B$31))</f>
        <v>45</v>
      </c>
      <c r="V19">
        <v>5</v>
      </c>
      <c r="W19" s="2">
        <f>IF(ISBLANK(V19),"",LOOKUP(V19,Punkteraster!$A$2:$B$31))</f>
        <v>45</v>
      </c>
      <c r="X19" s="22">
        <f>SUM(E19,G19,I19,K19,M19,O19,Q19,S19,U19,W19)</f>
        <v>511</v>
      </c>
      <c r="Y19" s="25">
        <f>_xlfn.RANK.EQ(X19,$X$17:$X$29)</f>
        <v>3</v>
      </c>
    </row>
    <row r="20" spans="1:26" ht="24" x14ac:dyDescent="0.25">
      <c r="A20" s="6" t="s">
        <v>44</v>
      </c>
      <c r="B20" s="6">
        <v>2017</v>
      </c>
      <c r="C20" s="7" t="s">
        <v>8</v>
      </c>
      <c r="D20">
        <v>3</v>
      </c>
      <c r="E20" s="2">
        <f>IF(ISBLANK(D20),"",LOOKUP(D20,Punkteraster!$A$2:$B$31))</f>
        <v>60</v>
      </c>
      <c r="F20">
        <v>3</v>
      </c>
      <c r="G20" s="2">
        <f>IF(ISBLANK(F20),"",LOOKUP(F20,Punkteraster!$A$2:$B$31))</f>
        <v>60</v>
      </c>
      <c r="H20">
        <v>3</v>
      </c>
      <c r="I20" s="2">
        <f>IF(ISBLANK(H20),"",LOOKUP(H20,Punkteraster!$A$2:$B$31))</f>
        <v>60</v>
      </c>
      <c r="J20">
        <v>6</v>
      </c>
      <c r="K20" s="2">
        <f>IF(ISBLANK(J20),"",LOOKUP(J20,Punkteraster!$A$2:$B$31))</f>
        <v>40</v>
      </c>
      <c r="L20">
        <v>5</v>
      </c>
      <c r="M20" s="2">
        <f>IF(ISBLANK(L20),"",LOOKUP(L20,Punkteraster!$A$2:$B$31))</f>
        <v>45</v>
      </c>
      <c r="N20">
        <v>4</v>
      </c>
      <c r="O20" s="2">
        <f>IF(ISBLANK(N20),"",LOOKUP(N20,Punkteraster!$A$2:$B$31))</f>
        <v>50</v>
      </c>
      <c r="P20">
        <v>6</v>
      </c>
      <c r="Q20" s="2">
        <f>IF(ISBLANK(P20),"",LOOKUP(P20,Punkteraster!$A$2:$B$31))</f>
        <v>40</v>
      </c>
      <c r="R20">
        <v>4</v>
      </c>
      <c r="S20" s="2">
        <f>IF(ISBLANK(R20),"",LOOKUP(R20,Punkteraster!$A$2:$B$31))</f>
        <v>50</v>
      </c>
      <c r="T20">
        <v>7</v>
      </c>
      <c r="U20" s="2">
        <f>IF(ISBLANK(T20),"",LOOKUP(T20,Punkteraster!$A$2:$B$31))</f>
        <v>36</v>
      </c>
      <c r="V20">
        <v>7</v>
      </c>
      <c r="W20" s="2">
        <f>IF(ISBLANK(V20),"",LOOKUP(V20,Punkteraster!$A$2:$B$31))</f>
        <v>36</v>
      </c>
      <c r="X20" s="22">
        <f>SUM(E20,G20,I20,K20,M20,O20,Q20,S20,U20,W20)</f>
        <v>477</v>
      </c>
      <c r="Y20" s="25">
        <f>_xlfn.RANK.EQ(X20,$X$17:$X$29)</f>
        <v>4</v>
      </c>
    </row>
    <row r="21" spans="1:26" ht="24" x14ac:dyDescent="0.25">
      <c r="A21" s="6" t="s">
        <v>46</v>
      </c>
      <c r="B21" s="6">
        <v>2016</v>
      </c>
      <c r="C21" s="7" t="s">
        <v>10</v>
      </c>
      <c r="D21">
        <v>5</v>
      </c>
      <c r="E21" s="2">
        <f>IF(ISBLANK(D21),"",LOOKUP(D21,Punkteraster!$A$2:$B$31))</f>
        <v>45</v>
      </c>
      <c r="F21">
        <v>4</v>
      </c>
      <c r="G21" s="2">
        <f>IF(ISBLANK(F21),"",LOOKUP(F21,Punkteraster!$A$2:$B$31))</f>
        <v>50</v>
      </c>
      <c r="H21">
        <v>4</v>
      </c>
      <c r="I21" s="2">
        <f>IF(ISBLANK(H21),"",LOOKUP(H21,Punkteraster!$A$2:$B$31))</f>
        <v>50</v>
      </c>
      <c r="J21">
        <v>3</v>
      </c>
      <c r="K21" s="2">
        <f>IF(ISBLANK(J21),"",LOOKUP(J21,Punkteraster!$A$2:$B$31))</f>
        <v>60</v>
      </c>
      <c r="L21">
        <v>5</v>
      </c>
      <c r="M21" s="2">
        <f>IF(ISBLANK(L21),"",LOOKUP(L21,Punkteraster!$A$2:$B$31))</f>
        <v>45</v>
      </c>
      <c r="O21" s="2" t="str">
        <f>IF(ISBLANK(N21),"",LOOKUP(N21,Punkteraster!$A$2:$B$31))</f>
        <v/>
      </c>
      <c r="P21">
        <v>5</v>
      </c>
      <c r="Q21" s="2">
        <f>IF(ISBLANK(P21),"",LOOKUP(P21,Punkteraster!$A$2:$B$31))</f>
        <v>45</v>
      </c>
      <c r="R21">
        <v>5</v>
      </c>
      <c r="S21" s="2">
        <f>IF(ISBLANK(R21),"",LOOKUP(R21,Punkteraster!$A$2:$B$31))</f>
        <v>45</v>
      </c>
      <c r="T21">
        <v>4</v>
      </c>
      <c r="U21" s="2">
        <f>IF(ISBLANK(T21),"",LOOKUP(T21,Punkteraster!$A$2:$B$31))</f>
        <v>50</v>
      </c>
      <c r="V21">
        <v>4</v>
      </c>
      <c r="W21" s="2">
        <f>IF(ISBLANK(V21),"",LOOKUP(V21,Punkteraster!$A$2:$B$31))</f>
        <v>50</v>
      </c>
      <c r="X21" s="22">
        <f>SUM(E21,G21,I21,K21,M21,O21,Q21,S21,U21,W21)</f>
        <v>440</v>
      </c>
      <c r="Y21" s="25">
        <f>_xlfn.RANK.EQ(X21,$X$17:$X$29)</f>
        <v>5</v>
      </c>
    </row>
    <row r="22" spans="1:26" ht="24" x14ac:dyDescent="0.25">
      <c r="A22" s="6" t="s">
        <v>60</v>
      </c>
      <c r="B22" s="6">
        <v>2017</v>
      </c>
      <c r="C22" s="7" t="s">
        <v>10</v>
      </c>
      <c r="E22" s="2" t="str">
        <f>IF(ISBLANK(D22),"",LOOKUP(D22,Punkteraster!$A$2:$B$31))</f>
        <v/>
      </c>
      <c r="G22" s="2" t="str">
        <f>IF(ISBLANK(F22),"",LOOKUP(F22,Punkteraster!$A$2:$B$31))</f>
        <v/>
      </c>
      <c r="I22" s="2" t="str">
        <f>IF(ISBLANK(H22),"",LOOKUP(H22,Punkteraster!$A$2:$B$31))</f>
        <v/>
      </c>
      <c r="J22">
        <v>4</v>
      </c>
      <c r="K22" s="2">
        <f>IF(ISBLANK(J22),"",LOOKUP(J22,Punkteraster!$A$2:$B$31))</f>
        <v>50</v>
      </c>
      <c r="L22">
        <v>3</v>
      </c>
      <c r="M22" s="2">
        <f>IF(ISBLANK(L22),"",LOOKUP(L22,Punkteraster!$A$2:$B$31))</f>
        <v>60</v>
      </c>
      <c r="N22">
        <v>8</v>
      </c>
      <c r="O22" s="2">
        <f>IF(ISBLANK(N22),"",LOOKUP(N22,Punkteraster!$A$2:$B$31))</f>
        <v>32</v>
      </c>
      <c r="P22">
        <v>4</v>
      </c>
      <c r="Q22" s="2">
        <f>IF(ISBLANK(P22),"",LOOKUP(P22,Punkteraster!$A$2:$B$31))</f>
        <v>50</v>
      </c>
      <c r="R22">
        <v>6</v>
      </c>
      <c r="S22" s="2">
        <f>IF(ISBLANK(R22),"",LOOKUP(R22,Punkteraster!$A$2:$B$31))</f>
        <v>40</v>
      </c>
      <c r="T22">
        <v>3</v>
      </c>
      <c r="U22" s="2">
        <f>IF(ISBLANK(T22),"",LOOKUP(T22,Punkteraster!$A$2:$B$31))</f>
        <v>60</v>
      </c>
      <c r="V22">
        <v>3</v>
      </c>
      <c r="W22" s="2">
        <f>IF(ISBLANK(V22),"",LOOKUP(V22,Punkteraster!$A$2:$B$31))</f>
        <v>60</v>
      </c>
      <c r="X22" s="22">
        <f>SUM(E22,G22,I22,K22,M22,O22,Q22,S22,U22,W22)</f>
        <v>352</v>
      </c>
      <c r="Y22" s="25">
        <f>_xlfn.RANK.EQ(X22,$X$17:$X$29)</f>
        <v>6</v>
      </c>
    </row>
    <row r="23" spans="1:26" ht="24" x14ac:dyDescent="0.25">
      <c r="A23" s="6" t="s">
        <v>45</v>
      </c>
      <c r="B23" s="6">
        <v>2018</v>
      </c>
      <c r="C23" s="7" t="s">
        <v>10</v>
      </c>
      <c r="D23">
        <v>4</v>
      </c>
      <c r="E23" s="2">
        <f>IF(ISBLANK(D23),"",LOOKUP(D23,Punkteraster!$A$2:$B$31))</f>
        <v>50</v>
      </c>
      <c r="G23" s="2" t="str">
        <f>IF(ISBLANK(F23),"",LOOKUP(F23,Punkteraster!$A$2:$B$31))</f>
        <v/>
      </c>
      <c r="I23" s="2" t="str">
        <f>IF(ISBLANK(H23),"",LOOKUP(H23,Punkteraster!$A$2:$B$31))</f>
        <v/>
      </c>
      <c r="J23">
        <v>7</v>
      </c>
      <c r="K23" s="2">
        <f>IF(ISBLANK(J23),"",LOOKUP(J23,Punkteraster!$A$2:$B$31))</f>
        <v>36</v>
      </c>
      <c r="L23">
        <v>7</v>
      </c>
      <c r="M23" s="2">
        <f>IF(ISBLANK(L23),"",LOOKUP(L23,Punkteraster!$A$2:$B$31))</f>
        <v>36</v>
      </c>
      <c r="N23">
        <v>6</v>
      </c>
      <c r="O23" s="2">
        <f>IF(ISBLANK(N23),"",LOOKUP(N23,Punkteraster!$A$2:$B$31))</f>
        <v>40</v>
      </c>
      <c r="P23">
        <v>7</v>
      </c>
      <c r="Q23" s="2">
        <f>IF(ISBLANK(P23),"",LOOKUP(P23,Punkteraster!$A$2:$B$31))</f>
        <v>36</v>
      </c>
      <c r="S23" s="2" t="str">
        <f>IF(ISBLANK(R23),"",LOOKUP(R23,Punkteraster!$A$2:$B$31))</f>
        <v/>
      </c>
      <c r="T23">
        <v>9</v>
      </c>
      <c r="U23" s="2">
        <f>IF(ISBLANK(T23),"",LOOKUP(T23,Punkteraster!$A$2:$B$31))</f>
        <v>29</v>
      </c>
      <c r="V23">
        <v>6</v>
      </c>
      <c r="W23" s="2">
        <f>IF(ISBLANK(V23),"",LOOKUP(V23,Punkteraster!$A$2:$B$31))</f>
        <v>40</v>
      </c>
      <c r="X23" s="22">
        <f>SUM(E23,G23,I23,K23,M23,O23,Q23,S23,U23,W23)</f>
        <v>267</v>
      </c>
      <c r="Y23" s="25">
        <f>_xlfn.RANK.EQ(X23,$X$17:$X$29)</f>
        <v>7</v>
      </c>
    </row>
    <row r="24" spans="1:26" ht="24" x14ac:dyDescent="0.25">
      <c r="A24" s="6" t="s">
        <v>47</v>
      </c>
      <c r="B24" s="6">
        <v>2017</v>
      </c>
      <c r="C24" s="7" t="s">
        <v>8</v>
      </c>
      <c r="D24">
        <v>6</v>
      </c>
      <c r="E24" s="2">
        <f>IF(ISBLANK(D24),"",LOOKUP(D24,Punkteraster!$A$2:$B$31))</f>
        <v>40</v>
      </c>
      <c r="G24" s="2" t="str">
        <f>IF(ISBLANK(F24),"",LOOKUP(F24,Punkteraster!$A$2:$B$31))</f>
        <v/>
      </c>
      <c r="I24" s="2" t="str">
        <f>IF(ISBLANK(H24),"",LOOKUP(H24,Punkteraster!$A$2:$B$31))</f>
        <v/>
      </c>
      <c r="K24" s="2" t="str">
        <f>IF(ISBLANK(J24),"",LOOKUP(J24,Punkteraster!$A$2:$B$31))</f>
        <v/>
      </c>
      <c r="L24">
        <v>8</v>
      </c>
      <c r="M24" s="2">
        <f>IF(ISBLANK(L24),"",LOOKUP(L24,Punkteraster!$A$2:$B$31))</f>
        <v>32</v>
      </c>
      <c r="N24">
        <v>3</v>
      </c>
      <c r="O24" s="2">
        <f>IF(ISBLANK(N24),"",LOOKUP(N24,Punkteraster!$A$2:$B$31))</f>
        <v>60</v>
      </c>
      <c r="Q24" s="2" t="str">
        <f>IF(ISBLANK(P24),"",LOOKUP(P24,Punkteraster!$A$2:$B$31))</f>
        <v/>
      </c>
      <c r="S24" s="2" t="str">
        <f>IF(ISBLANK(R24),"",LOOKUP(R24,Punkteraster!$A$2:$B$31))</f>
        <v/>
      </c>
      <c r="T24">
        <v>8</v>
      </c>
      <c r="U24" s="2">
        <f>IF(ISBLANK(T24),"",LOOKUP(T24,Punkteraster!$A$2:$B$31))</f>
        <v>32</v>
      </c>
      <c r="V24">
        <v>8</v>
      </c>
      <c r="W24" s="2">
        <f>IF(ISBLANK(V24),"",LOOKUP(V24,Punkteraster!$A$2:$B$31))</f>
        <v>32</v>
      </c>
      <c r="X24" s="22">
        <f>SUM(E24,G24,I24,K24,M24,O24,Q24,S24,U24,W24)</f>
        <v>196</v>
      </c>
      <c r="Y24" s="25">
        <f>_xlfn.RANK.EQ(X24,$X$17:$X$29)</f>
        <v>8</v>
      </c>
    </row>
    <row r="25" spans="1:26" ht="24" x14ac:dyDescent="0.25">
      <c r="A25" s="6" t="s">
        <v>62</v>
      </c>
      <c r="B25" s="6">
        <v>2018</v>
      </c>
      <c r="C25" s="7" t="s">
        <v>10</v>
      </c>
      <c r="E25" s="2" t="str">
        <f>IF(ISBLANK(D25),"",LOOKUP(D25,Punkteraster!$A$2:$B$31))</f>
        <v/>
      </c>
      <c r="G25" s="2" t="str">
        <f>IF(ISBLANK(F25),"",LOOKUP(F25,Punkteraster!$A$2:$B$31))</f>
        <v/>
      </c>
      <c r="I25" s="2" t="str">
        <f>IF(ISBLANK(H25),"",LOOKUP(H25,Punkteraster!$A$2:$B$31))</f>
        <v/>
      </c>
      <c r="J25">
        <v>9</v>
      </c>
      <c r="K25" s="2">
        <f>IF(ISBLANK(J25),"",LOOKUP(J25,Punkteraster!$A$2:$B$31))</f>
        <v>29</v>
      </c>
      <c r="L25">
        <v>9</v>
      </c>
      <c r="M25" s="2">
        <f>IF(ISBLANK(L25),"",LOOKUP(L25,Punkteraster!$A$2:$B$31))</f>
        <v>29</v>
      </c>
      <c r="N25">
        <v>5</v>
      </c>
      <c r="O25" s="2">
        <f>IF(ISBLANK(N25),"",LOOKUP(N25,Punkteraster!$A$2:$B$31))</f>
        <v>45</v>
      </c>
      <c r="Q25" s="2" t="str">
        <f>IF(ISBLANK(P25),"",LOOKUP(P25,Punkteraster!$A$2:$B$31))</f>
        <v/>
      </c>
      <c r="S25" s="2" t="str">
        <f>IF(ISBLANK(R25),"",LOOKUP(R25,Punkteraster!$A$2:$B$31))</f>
        <v/>
      </c>
      <c r="T25">
        <v>6</v>
      </c>
      <c r="U25" s="2">
        <f>IF(ISBLANK(T25),"",LOOKUP(T25,Punkteraster!$A$2:$B$31))</f>
        <v>40</v>
      </c>
      <c r="V25"/>
      <c r="W25" s="2" t="str">
        <f>IF(ISBLANK(V25),"",LOOKUP(V25,Punkteraster!$A$2:$B$31))</f>
        <v/>
      </c>
      <c r="X25" s="22">
        <f>SUM(E25,G25,I25,K25,M25,O25,Q25,S25,U25,W25)</f>
        <v>143</v>
      </c>
      <c r="Y25" s="25">
        <f>_xlfn.RANK.EQ(X25,$X$17:$X$29)</f>
        <v>9</v>
      </c>
    </row>
    <row r="26" spans="1:26" ht="24" x14ac:dyDescent="0.25">
      <c r="A26" s="6" t="s">
        <v>61</v>
      </c>
      <c r="B26" s="6">
        <v>2018</v>
      </c>
      <c r="C26" s="7" t="s">
        <v>8</v>
      </c>
      <c r="E26" s="2" t="str">
        <f>IF(ISBLANK(D26),"",LOOKUP(D26,Punkteraster!$A$2:$B$31))</f>
        <v/>
      </c>
      <c r="G26" s="2" t="str">
        <f>IF(ISBLANK(F26),"",LOOKUP(F26,Punkteraster!$A$2:$B$31))</f>
        <v/>
      </c>
      <c r="I26" s="2" t="str">
        <f>IF(ISBLANK(H26),"",LOOKUP(H26,Punkteraster!$A$2:$B$31))</f>
        <v/>
      </c>
      <c r="J26">
        <v>8</v>
      </c>
      <c r="K26" s="2">
        <f>IF(ISBLANK(J26),"",LOOKUP(J26,Punkteraster!$A$2:$B$31))</f>
        <v>32</v>
      </c>
      <c r="M26" s="2" t="str">
        <f>IF(ISBLANK(L26),"",LOOKUP(L26,Punkteraster!$A$2:$B$31))</f>
        <v/>
      </c>
      <c r="O26" s="2" t="str">
        <f>IF(ISBLANK(N26),"",LOOKUP(N26,Punkteraster!$A$2:$B$31))</f>
        <v/>
      </c>
      <c r="P26">
        <v>8</v>
      </c>
      <c r="Q26" s="2">
        <f>IF(ISBLANK(P26),"",LOOKUP(P26,Punkteraster!$A$2:$B$31))</f>
        <v>32</v>
      </c>
      <c r="S26" s="2" t="str">
        <f>IF(ISBLANK(R26),"",LOOKUP(R26,Punkteraster!$A$2:$B$31))</f>
        <v/>
      </c>
      <c r="T26">
        <v>10</v>
      </c>
      <c r="U26" s="2">
        <f>IF(ISBLANK(T26),"",LOOKUP(T26,Punkteraster!$A$2:$B$31))</f>
        <v>26</v>
      </c>
      <c r="V26"/>
      <c r="W26" s="2" t="str">
        <f>IF(ISBLANK(V26),"",LOOKUP(V26,Punkteraster!$A$2:$B$31))</f>
        <v/>
      </c>
      <c r="X26" s="22">
        <f>SUM(E26,G26,I26,K26,M26,O26,Q26,S26,U26,W26)</f>
        <v>90</v>
      </c>
      <c r="Y26" s="25">
        <f>_xlfn.RANK.EQ(X26,$X$17:$X$29)</f>
        <v>10</v>
      </c>
    </row>
    <row r="27" spans="1:26" ht="24" x14ac:dyDescent="0.25">
      <c r="A27" s="6"/>
      <c r="B27" s="6"/>
      <c r="C27" s="7"/>
      <c r="E27" s="2" t="str">
        <f>IF(ISBLANK(D27),"",LOOKUP(D27,Punkteraster!$A$2:$B$31))</f>
        <v/>
      </c>
      <c r="G27" s="2" t="str">
        <f>IF(ISBLANK(F27),"",LOOKUP(F27,Punkteraster!$A$2:$B$31))</f>
        <v/>
      </c>
      <c r="I27" s="2" t="str">
        <f>IF(ISBLANK(H27),"",LOOKUP(H27,Punkteraster!$A$2:$B$31))</f>
        <v/>
      </c>
      <c r="K27" s="2" t="str">
        <f>IF(ISBLANK(J27),"",LOOKUP(J27,Punkteraster!$A$2:$B$31))</f>
        <v/>
      </c>
      <c r="M27" s="2" t="str">
        <f>IF(ISBLANK(L27),"",LOOKUP(L27,Punkteraster!$A$2:$B$31))</f>
        <v/>
      </c>
      <c r="O27" s="2" t="str">
        <f>IF(ISBLANK(N27),"",LOOKUP(N27,Punkteraster!$A$2:$B$31))</f>
        <v/>
      </c>
      <c r="Q27" s="2" t="str">
        <f>IF(ISBLANK(P27),"",LOOKUP(P27,Punkteraster!$A$2:$B$31))</f>
        <v/>
      </c>
      <c r="S27" s="2" t="str">
        <f>IF(ISBLANK(R27),"",LOOKUP(R27,Punkteraster!$A$2:$B$31))</f>
        <v/>
      </c>
      <c r="U27" s="2" t="str">
        <f>IF(ISBLANK(T27),"",LOOKUP(T27,Punkteraster!$A$2:$B$31))</f>
        <v/>
      </c>
      <c r="V27"/>
      <c r="W27" s="2" t="str">
        <f>IF(ISBLANK(V27),"",LOOKUP(V27,Punkteraster!$A$2:$B$31))</f>
        <v/>
      </c>
      <c r="X27" s="22">
        <f t="shared" ref="X18:X29" si="1">SUM(E27,G27,I27,K27,M27,O27,Q27,S27,U27,W27)</f>
        <v>0</v>
      </c>
      <c r="Y27" s="25"/>
    </row>
    <row r="28" spans="1:26" ht="24" x14ac:dyDescent="0.25">
      <c r="A28" s="6"/>
      <c r="B28" s="6"/>
      <c r="C28" s="7"/>
      <c r="E28" s="2" t="str">
        <f>IF(ISBLANK(D28),"",LOOKUP(D28,Punkteraster!$A$2:$B$31))</f>
        <v/>
      </c>
      <c r="G28" s="2" t="str">
        <f>IF(ISBLANK(F28),"",LOOKUP(F28,Punkteraster!$A$2:$B$31))</f>
        <v/>
      </c>
      <c r="I28" s="2" t="str">
        <f>IF(ISBLANK(H28),"",LOOKUP(H28,Punkteraster!$A$2:$B$31))</f>
        <v/>
      </c>
      <c r="K28" s="2" t="str">
        <f>IF(ISBLANK(J28),"",LOOKUP(J28,Punkteraster!$A$2:$B$31))</f>
        <v/>
      </c>
      <c r="M28" s="2" t="str">
        <f>IF(ISBLANK(L28),"",LOOKUP(L28,Punkteraster!$A$2:$B$31))</f>
        <v/>
      </c>
      <c r="O28" s="2" t="str">
        <f>IF(ISBLANK(N28),"",LOOKUP(N28,Punkteraster!$A$2:$B$31))</f>
        <v/>
      </c>
      <c r="Q28" s="2" t="str">
        <f>IF(ISBLANK(P28),"",LOOKUP(P28,Punkteraster!$A$2:$B$31))</f>
        <v/>
      </c>
      <c r="S28" s="2" t="str">
        <f>IF(ISBLANK(R28),"",LOOKUP(R28,Punkteraster!$A$2:$B$31))</f>
        <v/>
      </c>
      <c r="U28" s="2" t="str">
        <f>IF(ISBLANK(T28),"",LOOKUP(T28,Punkteraster!$A$2:$B$31))</f>
        <v/>
      </c>
      <c r="V28"/>
      <c r="W28" s="2" t="str">
        <f>IF(ISBLANK(V28),"",LOOKUP(V28,Punkteraster!$A$2:$B$31))</f>
        <v/>
      </c>
      <c r="X28" s="22">
        <f t="shared" si="1"/>
        <v>0</v>
      </c>
      <c r="Y28" s="25"/>
    </row>
    <row r="29" spans="1:26" ht="25" thickBot="1" x14ac:dyDescent="0.3">
      <c r="A29" s="10"/>
      <c r="B29" s="10"/>
      <c r="C29" s="11"/>
      <c r="D29" s="8"/>
      <c r="E29" s="9" t="str">
        <f>IF(ISBLANK(D29),"",LOOKUP(D29,Punkteraster!$A$2:$B$31))</f>
        <v/>
      </c>
      <c r="F29" s="8"/>
      <c r="G29" s="9" t="str">
        <f>IF(ISBLANK(F29),"",LOOKUP(F29,Punkteraster!$A$2:$B$31))</f>
        <v/>
      </c>
      <c r="H29" s="8"/>
      <c r="I29" s="9" t="str">
        <f>IF(ISBLANK(H29),"",LOOKUP(H29,Punkteraster!$A$2:$B$31))</f>
        <v/>
      </c>
      <c r="J29" s="8"/>
      <c r="K29" s="9" t="str">
        <f>IF(ISBLANK(J29),"",LOOKUP(J29,Punkteraster!$A$2:$B$31))</f>
        <v/>
      </c>
      <c r="L29" s="8"/>
      <c r="M29" s="9" t="str">
        <f>IF(ISBLANK(L29),"",LOOKUP(L29,Punkteraster!$A$2:$B$31))</f>
        <v/>
      </c>
      <c r="N29" s="8"/>
      <c r="O29" s="9" t="str">
        <f>IF(ISBLANK(N29),"",LOOKUP(N29,Punkteraster!$A$2:$B$31))</f>
        <v/>
      </c>
      <c r="P29" s="8"/>
      <c r="Q29" s="9" t="str">
        <f>IF(ISBLANK(P29),"",LOOKUP(P29,Punkteraster!$A$2:$B$31))</f>
        <v/>
      </c>
      <c r="R29" s="8"/>
      <c r="S29" s="9" t="str">
        <f>IF(ISBLANK(R29),"",LOOKUP(R29,Punkteraster!$A$2:$B$31))</f>
        <v/>
      </c>
      <c r="T29" s="8"/>
      <c r="U29" s="9" t="str">
        <f>IF(ISBLANK(T29),"",LOOKUP(T29,Punkteraster!$A$2:$B$31))</f>
        <v/>
      </c>
      <c r="V29" s="8"/>
      <c r="W29" s="9" t="str">
        <f>IF(ISBLANK(V29),"",LOOKUP(V29,Punkteraster!$A$2:$B$31))</f>
        <v/>
      </c>
      <c r="X29" s="22">
        <f t="shared" si="1"/>
        <v>0</v>
      </c>
      <c r="Y29" s="25"/>
    </row>
    <row r="30" spans="1:26" ht="22" customHeight="1" x14ac:dyDescent="0.2">
      <c r="A30" s="33" t="s">
        <v>15</v>
      </c>
      <c r="B30" s="50"/>
      <c r="C30" s="51"/>
      <c r="D30" s="52"/>
      <c r="E30" s="53"/>
      <c r="F30" s="52"/>
      <c r="G30" s="53"/>
      <c r="H30" s="52"/>
      <c r="I30" s="53"/>
      <c r="J30" s="52"/>
      <c r="K30" s="53"/>
      <c r="L30" s="52"/>
      <c r="M30" s="53"/>
      <c r="N30" s="52"/>
      <c r="O30" s="53"/>
      <c r="P30" s="52"/>
      <c r="Q30" s="53"/>
      <c r="R30" s="52"/>
      <c r="S30" s="53"/>
      <c r="T30" s="52"/>
      <c r="U30" s="53"/>
      <c r="V30" s="52"/>
      <c r="W30" s="53"/>
      <c r="X30" s="44"/>
      <c r="Y30" s="46"/>
      <c r="Z30" s="45"/>
    </row>
    <row r="31" spans="1:26" ht="24" x14ac:dyDescent="0.25">
      <c r="A31" s="6" t="s">
        <v>20</v>
      </c>
      <c r="B31" s="6">
        <v>2015</v>
      </c>
      <c r="C31" s="7" t="s">
        <v>8</v>
      </c>
      <c r="D31">
        <v>2</v>
      </c>
      <c r="E31" s="2">
        <f>IF(ISBLANK(D31),"",LOOKUP(D31,Punkteraster!$A$2:$B$31))</f>
        <v>80</v>
      </c>
      <c r="F31">
        <v>4</v>
      </c>
      <c r="G31" s="2">
        <f>IF(ISBLANK(F31),"",LOOKUP(F31,Punkteraster!$A$2:$B$31))</f>
        <v>50</v>
      </c>
      <c r="H31">
        <v>1</v>
      </c>
      <c r="I31" s="2">
        <f>IF(ISBLANK(H31),"",LOOKUP(H31,Punkteraster!$A$2:$B$31))</f>
        <v>100</v>
      </c>
      <c r="J31">
        <v>2</v>
      </c>
      <c r="K31" s="2">
        <f>IF(ISBLANK(J31),"",LOOKUP(J31,Punkteraster!$A$2:$B$31))</f>
        <v>80</v>
      </c>
      <c r="L31">
        <v>3</v>
      </c>
      <c r="M31" s="2">
        <f>IF(ISBLANK(L31),"",LOOKUP(L31,Punkteraster!$A$2:$B$31))</f>
        <v>60</v>
      </c>
      <c r="N31">
        <v>1</v>
      </c>
      <c r="O31" s="2">
        <f>IF(ISBLANK(N31),"",LOOKUP(N31,Punkteraster!$A$2:$B$31))</f>
        <v>100</v>
      </c>
      <c r="P31">
        <v>3</v>
      </c>
      <c r="Q31" s="2">
        <f>IF(ISBLANK(P31),"",LOOKUP(P31,Punkteraster!$A$2:$B$31))</f>
        <v>60</v>
      </c>
      <c r="R31">
        <v>1</v>
      </c>
      <c r="S31" s="2">
        <f>IF(ISBLANK(R31),"",LOOKUP(R31,Punkteraster!$A$2:$B$31))</f>
        <v>100</v>
      </c>
      <c r="T31">
        <v>1</v>
      </c>
      <c r="U31" s="2">
        <f>IF(ISBLANK(T31),"",LOOKUP(T31,Punkteraster!$A$2:$B$31))</f>
        <v>100</v>
      </c>
      <c r="V31">
        <v>1</v>
      </c>
      <c r="W31" s="2">
        <f>IF(ISBLANK(V31),"",LOOKUP(V31,Punkteraster!$A$2:$B$31))</f>
        <v>100</v>
      </c>
      <c r="X31" s="23">
        <f>SUM(E31,G31,I31,K31,M31,O31,Q31,S31,U31,W31)</f>
        <v>830</v>
      </c>
      <c r="Y31" s="25">
        <f>_xlfn.RANK.EQ(X31,$X$31:$X$57)</f>
        <v>1</v>
      </c>
    </row>
    <row r="32" spans="1:26" ht="19" customHeight="1" x14ac:dyDescent="0.25">
      <c r="A32" s="6" t="s">
        <v>32</v>
      </c>
      <c r="B32" s="6">
        <v>2014</v>
      </c>
      <c r="C32" s="7" t="s">
        <v>8</v>
      </c>
      <c r="D32">
        <v>1</v>
      </c>
      <c r="E32" s="2">
        <f>IF(ISBLANK(D32),"",LOOKUP(D32,Punkteraster!$A$2:$B$31))</f>
        <v>100</v>
      </c>
      <c r="F32">
        <v>1</v>
      </c>
      <c r="G32" s="2">
        <f>IF(ISBLANK(F32),"",LOOKUP(F32,Punkteraster!$A$2:$B$31))</f>
        <v>100</v>
      </c>
      <c r="H32">
        <v>2</v>
      </c>
      <c r="I32" s="2">
        <f>IF(ISBLANK(H32),"",LOOKUP(H32,Punkteraster!$A$2:$B$31))</f>
        <v>80</v>
      </c>
      <c r="J32">
        <v>1</v>
      </c>
      <c r="K32" s="2">
        <f>IF(ISBLANK(J32),"",LOOKUP(J32,Punkteraster!$A$2:$B$31))</f>
        <v>100</v>
      </c>
      <c r="L32">
        <v>1</v>
      </c>
      <c r="M32" s="2">
        <f>IF(ISBLANK(L32),"",LOOKUP(L32,Punkteraster!$A$2:$B$31))</f>
        <v>100</v>
      </c>
      <c r="N32">
        <v>2</v>
      </c>
      <c r="O32" s="2">
        <f>IF(ISBLANK(N32),"",LOOKUP(N32,Punkteraster!$A$2:$B$31))</f>
        <v>80</v>
      </c>
      <c r="P32">
        <v>7</v>
      </c>
      <c r="Q32" s="2">
        <f>IF(ISBLANK(P32),"",LOOKUP(P32,Punkteraster!$A$2:$B$31))</f>
        <v>36</v>
      </c>
      <c r="R32">
        <v>7</v>
      </c>
      <c r="S32" s="2">
        <f>IF(ISBLANK(R32),"",LOOKUP(R32,Punkteraster!$A$2:$B$31))</f>
        <v>36</v>
      </c>
      <c r="T32">
        <v>2</v>
      </c>
      <c r="U32" s="2">
        <f>IF(ISBLANK(T32),"",LOOKUP(T32,Punkteraster!$A$2:$B$31))</f>
        <v>80</v>
      </c>
      <c r="V32">
        <v>2</v>
      </c>
      <c r="W32" s="2">
        <f>IF(ISBLANK(V32),"",LOOKUP(V32,Punkteraster!$A$2:$B$31))</f>
        <v>80</v>
      </c>
      <c r="X32" s="23">
        <f>SUM(E32,G32,I32,K32,M32,O32,Q32,S32,U32,W32)</f>
        <v>792</v>
      </c>
      <c r="Y32" s="25">
        <f>_xlfn.RANK.EQ(X32,$X$31:$X$57)</f>
        <v>2</v>
      </c>
    </row>
    <row r="33" spans="1:25" ht="24" x14ac:dyDescent="0.25">
      <c r="A33" s="6" t="s">
        <v>22</v>
      </c>
      <c r="B33" s="6">
        <v>2015</v>
      </c>
      <c r="C33" s="7" t="s">
        <v>10</v>
      </c>
      <c r="D33">
        <v>3</v>
      </c>
      <c r="E33" s="2">
        <f>IF(ISBLANK(D33),"",LOOKUP(D33,Punkteraster!$A$2:$B$31))</f>
        <v>60</v>
      </c>
      <c r="F33">
        <v>3</v>
      </c>
      <c r="G33" s="2">
        <f>IF(ISBLANK(F33),"",LOOKUP(F33,Punkteraster!$A$2:$B$31))</f>
        <v>60</v>
      </c>
      <c r="H33">
        <v>4</v>
      </c>
      <c r="I33" s="2">
        <f>IF(ISBLANK(H33),"",LOOKUP(H33,Punkteraster!$A$2:$B$31))</f>
        <v>50</v>
      </c>
      <c r="J33">
        <v>7</v>
      </c>
      <c r="K33" s="2">
        <f>IF(ISBLANK(J33),"",LOOKUP(J33,Punkteraster!$A$2:$B$31))</f>
        <v>36</v>
      </c>
      <c r="L33">
        <v>5</v>
      </c>
      <c r="M33" s="2">
        <f>IF(ISBLANK(L33),"",LOOKUP(L33,Punkteraster!$A$2:$B$31))</f>
        <v>45</v>
      </c>
      <c r="N33">
        <v>3</v>
      </c>
      <c r="O33" s="2">
        <f>IF(ISBLANK(N33),"",LOOKUP(N33,Punkteraster!$A$2:$B$31))</f>
        <v>60</v>
      </c>
      <c r="P33">
        <v>1</v>
      </c>
      <c r="Q33" s="2">
        <f>IF(ISBLANK(P33),"",LOOKUP(P33,Punkteraster!$A$2:$B$31))</f>
        <v>100</v>
      </c>
      <c r="R33">
        <v>2</v>
      </c>
      <c r="S33" s="2">
        <f>IF(ISBLANK(R33),"",LOOKUP(R33,Punkteraster!$A$2:$B$31))</f>
        <v>80</v>
      </c>
      <c r="T33">
        <v>4</v>
      </c>
      <c r="U33" s="2">
        <f>IF(ISBLANK(T33),"",LOOKUP(T33,Punkteraster!$A$2:$B$31))</f>
        <v>50</v>
      </c>
      <c r="V33">
        <v>5</v>
      </c>
      <c r="W33" s="2">
        <f>IF(ISBLANK(V33),"",LOOKUP(V33,Punkteraster!$A$2:$B$31))</f>
        <v>45</v>
      </c>
      <c r="X33" s="23">
        <f>SUM(E33,G33,I33,K33,M33,O33,Q33,S33,U33,W33)</f>
        <v>586</v>
      </c>
      <c r="Y33" s="25">
        <f>_xlfn.RANK.EQ(X33,$X$31:$X$57)</f>
        <v>3</v>
      </c>
    </row>
    <row r="34" spans="1:25" ht="22" customHeight="1" x14ac:dyDescent="0.25">
      <c r="A34" s="6" t="s">
        <v>21</v>
      </c>
      <c r="B34" s="6">
        <v>2015</v>
      </c>
      <c r="C34" s="7" t="s">
        <v>10</v>
      </c>
      <c r="D34">
        <v>4</v>
      </c>
      <c r="E34" s="2">
        <f>IF(ISBLANK(D34),"",LOOKUP(D34,Punkteraster!$A$2:$B$31))</f>
        <v>50</v>
      </c>
      <c r="F34">
        <v>5</v>
      </c>
      <c r="G34" s="2">
        <f>IF(ISBLANK(F34),"",LOOKUP(F34,Punkteraster!$A$2:$B$31))</f>
        <v>45</v>
      </c>
      <c r="H34">
        <v>5</v>
      </c>
      <c r="I34" s="2">
        <f>IF(ISBLANK(H34),"",LOOKUP(H34,Punkteraster!$A$2:$B$31))</f>
        <v>45</v>
      </c>
      <c r="J34">
        <v>3</v>
      </c>
      <c r="K34" s="2">
        <f>IF(ISBLANK(J34),"",LOOKUP(J34,Punkteraster!$A$2:$B$31))</f>
        <v>60</v>
      </c>
      <c r="L34">
        <v>2</v>
      </c>
      <c r="M34" s="2">
        <f>IF(ISBLANK(L34),"",LOOKUP(L34,Punkteraster!$A$2:$B$31))</f>
        <v>80</v>
      </c>
      <c r="N34">
        <v>5</v>
      </c>
      <c r="O34" s="2">
        <f>IF(ISBLANK(N34),"",LOOKUP(N34,Punkteraster!$A$2:$B$31))</f>
        <v>45</v>
      </c>
      <c r="P34">
        <v>4</v>
      </c>
      <c r="Q34" s="2">
        <f>IF(ISBLANK(P34),"",LOOKUP(P34,Punkteraster!$A$2:$B$31))</f>
        <v>50</v>
      </c>
      <c r="R34">
        <v>3</v>
      </c>
      <c r="S34" s="2">
        <f>IF(ISBLANK(R34),"",LOOKUP(R34,Punkteraster!$A$2:$B$31))</f>
        <v>60</v>
      </c>
      <c r="T34">
        <v>3</v>
      </c>
      <c r="U34" s="2">
        <f>IF(ISBLANK(T34),"",LOOKUP(T34,Punkteraster!$A$2:$B$31))</f>
        <v>60</v>
      </c>
      <c r="V34">
        <v>3</v>
      </c>
      <c r="W34" s="2">
        <f>IF(ISBLANK(V34),"",LOOKUP(V34,Punkteraster!$A$2:$B$31))</f>
        <v>60</v>
      </c>
      <c r="X34" s="23">
        <f>SUM(E34,G34,I34,K34,M34,O34,Q34,S34,U34,W34)</f>
        <v>555</v>
      </c>
      <c r="Y34" s="25">
        <f>_xlfn.RANK.EQ(X34,$X$31:$X$57)</f>
        <v>4</v>
      </c>
    </row>
    <row r="35" spans="1:25" ht="24" x14ac:dyDescent="0.25">
      <c r="A35" s="6" t="s">
        <v>33</v>
      </c>
      <c r="B35" s="6">
        <v>2014</v>
      </c>
      <c r="C35" s="7" t="s">
        <v>7</v>
      </c>
      <c r="D35">
        <v>5</v>
      </c>
      <c r="E35" s="2">
        <f>IF(ISBLANK(D35),"",LOOKUP(D35,Punkteraster!$A$2:$B$31))</f>
        <v>45</v>
      </c>
      <c r="F35">
        <v>2</v>
      </c>
      <c r="G35" s="2">
        <f>IF(ISBLANK(F35),"",LOOKUP(F35,Punkteraster!$A$2:$B$31))</f>
        <v>80</v>
      </c>
      <c r="H35">
        <v>3</v>
      </c>
      <c r="I35" s="2">
        <f>IF(ISBLANK(H35),"",LOOKUP(H35,Punkteraster!$A$2:$B$31))</f>
        <v>60</v>
      </c>
      <c r="J35">
        <v>4</v>
      </c>
      <c r="K35" s="2">
        <f>IF(ISBLANK(J35),"",LOOKUP(J35,Punkteraster!$A$2:$B$31))</f>
        <v>50</v>
      </c>
      <c r="L35">
        <v>4</v>
      </c>
      <c r="M35" s="2">
        <f>IF(ISBLANK(L35),"",LOOKUP(L35,Punkteraster!$A$2:$B$31))</f>
        <v>50</v>
      </c>
      <c r="O35" s="2" t="str">
        <f>IF(ISBLANK(N35),"",LOOKUP(N35,Punkteraster!$A$2:$B$31))</f>
        <v/>
      </c>
      <c r="P35">
        <v>2</v>
      </c>
      <c r="Q35" s="2">
        <f>IF(ISBLANK(P35),"",LOOKUP(P35,Punkteraster!$A$2:$B$31))</f>
        <v>80</v>
      </c>
      <c r="R35">
        <v>4</v>
      </c>
      <c r="S35" s="2">
        <f>IF(ISBLANK(R35),"",LOOKUP(R35,Punkteraster!$A$2:$B$31))</f>
        <v>50</v>
      </c>
      <c r="T35">
        <v>4</v>
      </c>
      <c r="U35" s="2">
        <f>IF(ISBLANK(T35),"",LOOKUP(T35,Punkteraster!$A$2:$B$31))</f>
        <v>50</v>
      </c>
      <c r="V35">
        <v>4</v>
      </c>
      <c r="W35" s="2">
        <f>IF(ISBLANK(V35),"",LOOKUP(V35,Punkteraster!$A$2:$B$31))</f>
        <v>50</v>
      </c>
      <c r="X35" s="23">
        <f>SUM(E35,G35,I35,K35,M35,O35,Q35,S35,U35,W35)</f>
        <v>515</v>
      </c>
      <c r="Y35" s="25">
        <f>_xlfn.RANK.EQ(X35,$X$31:$X$57)</f>
        <v>5</v>
      </c>
    </row>
    <row r="36" spans="1:25" ht="24" x14ac:dyDescent="0.25">
      <c r="A36" s="6" t="s">
        <v>31</v>
      </c>
      <c r="B36" s="6">
        <v>2014</v>
      </c>
      <c r="C36" s="7" t="s">
        <v>7</v>
      </c>
      <c r="D36">
        <v>6</v>
      </c>
      <c r="E36" s="2">
        <f>IF(ISBLANK(D36),"",LOOKUP(D36,Punkteraster!$A$2:$B$31))</f>
        <v>40</v>
      </c>
      <c r="F36">
        <v>6</v>
      </c>
      <c r="G36" s="2">
        <f>IF(ISBLANK(F36),"",LOOKUP(F36,Punkteraster!$A$2:$B$31))</f>
        <v>40</v>
      </c>
      <c r="H36">
        <v>6</v>
      </c>
      <c r="I36" s="2">
        <f>IF(ISBLANK(H36),"",LOOKUP(H36,Punkteraster!$A$2:$B$31))</f>
        <v>40</v>
      </c>
      <c r="J36">
        <v>6</v>
      </c>
      <c r="K36" s="2">
        <f>IF(ISBLANK(J36),"",LOOKUP(J36,Punkteraster!$A$2:$B$31))</f>
        <v>40</v>
      </c>
      <c r="L36">
        <v>6</v>
      </c>
      <c r="M36" s="2">
        <f>IF(ISBLANK(L36),"",LOOKUP(L36,Punkteraster!$A$2:$B$31))</f>
        <v>40</v>
      </c>
      <c r="N36">
        <v>4</v>
      </c>
      <c r="O36" s="2">
        <f>IF(ISBLANK(N36),"",LOOKUP(N36,Punkteraster!$A$2:$B$31))</f>
        <v>50</v>
      </c>
      <c r="P36">
        <v>5</v>
      </c>
      <c r="Q36" s="2">
        <f>IF(ISBLANK(P36),"",LOOKUP(P36,Punkteraster!$A$2:$B$31))</f>
        <v>45</v>
      </c>
      <c r="R36">
        <v>5</v>
      </c>
      <c r="S36" s="2">
        <f>IF(ISBLANK(R36),"",LOOKUP(R36,Punkteraster!$A$2:$B$31))</f>
        <v>45</v>
      </c>
      <c r="T36">
        <v>7</v>
      </c>
      <c r="U36" s="2">
        <f>IF(ISBLANK(T36),"",LOOKUP(T36,Punkteraster!$A$2:$B$31))</f>
        <v>36</v>
      </c>
      <c r="V36">
        <v>7</v>
      </c>
      <c r="W36" s="2">
        <f>IF(ISBLANK(V36),"",LOOKUP(V36,Punkteraster!$A$2:$B$31))</f>
        <v>36</v>
      </c>
      <c r="X36" s="23">
        <f>SUM(E36,G36,I36,K36,M36,O36,Q36,S36,U36,W36)</f>
        <v>412</v>
      </c>
      <c r="Y36" s="25">
        <f>_xlfn.RANK.EQ(X36,$X$31:$X$57)</f>
        <v>6</v>
      </c>
    </row>
    <row r="37" spans="1:25" ht="19" customHeight="1" x14ac:dyDescent="0.25">
      <c r="A37" s="6" t="s">
        <v>25</v>
      </c>
      <c r="B37" s="6">
        <v>2015</v>
      </c>
      <c r="C37" s="7" t="s">
        <v>8</v>
      </c>
      <c r="D37">
        <v>7</v>
      </c>
      <c r="E37" s="2">
        <f>IF(ISBLANK(D37),"",LOOKUP(D37,Punkteraster!$A$2:$B$31))</f>
        <v>36</v>
      </c>
      <c r="F37">
        <v>9</v>
      </c>
      <c r="G37" s="2">
        <f>IF(ISBLANK(F37),"",LOOKUP(F37,Punkteraster!$A$2:$B$31))</f>
        <v>29</v>
      </c>
      <c r="H37">
        <v>10</v>
      </c>
      <c r="I37" s="2">
        <f>IF(ISBLANK(H37),"",LOOKUP(H37,Punkteraster!$A$2:$B$31))</f>
        <v>26</v>
      </c>
      <c r="J37">
        <v>5</v>
      </c>
      <c r="K37" s="2">
        <f>IF(ISBLANK(J37),"",LOOKUP(J37,Punkteraster!$A$2:$B$31))</f>
        <v>45</v>
      </c>
      <c r="L37">
        <v>7</v>
      </c>
      <c r="M37" s="2">
        <f>IF(ISBLANK(L37),"",LOOKUP(L37,Punkteraster!$A$2:$B$31))</f>
        <v>36</v>
      </c>
      <c r="N37">
        <v>6</v>
      </c>
      <c r="O37" s="2">
        <f>IF(ISBLANK(N37),"",LOOKUP(N37,Punkteraster!$A$2:$B$31))</f>
        <v>40</v>
      </c>
      <c r="P37">
        <v>8</v>
      </c>
      <c r="Q37" s="2">
        <f>IF(ISBLANK(P37),"",LOOKUP(P37,Punkteraster!$A$2:$B$31))</f>
        <v>32</v>
      </c>
      <c r="R37">
        <v>9</v>
      </c>
      <c r="S37" s="2">
        <f>IF(ISBLANK(R37),"",LOOKUP(R37,Punkteraster!$A$2:$B$31))</f>
        <v>29</v>
      </c>
      <c r="T37">
        <v>6</v>
      </c>
      <c r="U37" s="2">
        <f>IF(ISBLANK(T37),"",LOOKUP(T37,Punkteraster!$A$2:$B$31))</f>
        <v>40</v>
      </c>
      <c r="V37">
        <v>6</v>
      </c>
      <c r="W37" s="2">
        <f>IF(ISBLANK(V37),"",LOOKUP(V37,Punkteraster!$A$2:$B$31))</f>
        <v>40</v>
      </c>
      <c r="X37" s="23">
        <f>SUM(E37,G37,I37,K37,M37,O37,Q37,S37,U37,W37)</f>
        <v>353</v>
      </c>
      <c r="Y37" s="25">
        <f>_xlfn.RANK.EQ(X37,$X$31:$X$57)</f>
        <v>7</v>
      </c>
    </row>
    <row r="38" spans="1:25" ht="19" customHeight="1" x14ac:dyDescent="0.25">
      <c r="A38" s="6" t="s">
        <v>41</v>
      </c>
      <c r="B38" s="6">
        <v>2016</v>
      </c>
      <c r="C38" s="7" t="s">
        <v>7</v>
      </c>
      <c r="D38">
        <v>8</v>
      </c>
      <c r="E38" s="2">
        <f>IF(ISBLANK(D38),"",LOOKUP(D38,Punkteraster!$A$2:$B$31))</f>
        <v>32</v>
      </c>
      <c r="F38">
        <v>8</v>
      </c>
      <c r="G38" s="2">
        <f>IF(ISBLANK(F38),"",LOOKUP(F38,Punkteraster!$A$2:$B$31))</f>
        <v>32</v>
      </c>
      <c r="H38">
        <v>7</v>
      </c>
      <c r="I38" s="2">
        <f>IF(ISBLANK(H38),"",LOOKUP(H38,Punkteraster!$A$2:$B$31))</f>
        <v>36</v>
      </c>
      <c r="J38">
        <v>10</v>
      </c>
      <c r="K38" s="2">
        <f>IF(ISBLANK(J38),"",LOOKUP(J38,Punkteraster!$A$2:$B$31))</f>
        <v>26</v>
      </c>
      <c r="L38">
        <v>10</v>
      </c>
      <c r="M38" s="2">
        <f>IF(ISBLANK(L38),"",LOOKUP(L38,Punkteraster!$A$2:$B$31))</f>
        <v>26</v>
      </c>
      <c r="N38">
        <v>7</v>
      </c>
      <c r="O38" s="2">
        <f>IF(ISBLANK(N38),"",LOOKUP(N38,Punkteraster!$A$2:$B$31))</f>
        <v>36</v>
      </c>
      <c r="P38">
        <v>9</v>
      </c>
      <c r="Q38" s="2">
        <f>IF(ISBLANK(P38),"",LOOKUP(P38,Punkteraster!$A$2:$B$31))</f>
        <v>29</v>
      </c>
      <c r="R38">
        <v>6</v>
      </c>
      <c r="S38" s="2">
        <f>IF(ISBLANK(R38),"",LOOKUP(R38,Punkteraster!$A$2:$B$31))</f>
        <v>40</v>
      </c>
      <c r="T38">
        <v>8</v>
      </c>
      <c r="U38" s="2">
        <f>IF(ISBLANK(T38),"",LOOKUP(T38,Punkteraster!$A$2:$B$31))</f>
        <v>32</v>
      </c>
      <c r="V38">
        <v>8</v>
      </c>
      <c r="W38" s="2">
        <f>IF(ISBLANK(V38),"",LOOKUP(V38,Punkteraster!$A$2:$B$31))</f>
        <v>32</v>
      </c>
      <c r="X38" s="23">
        <f>SUM(E38,G38,I38,K38,M38,O38,Q38,S38,U38,W38)</f>
        <v>321</v>
      </c>
      <c r="Y38" s="25">
        <f>_xlfn.RANK.EQ(X38,$X$31:$X$57)</f>
        <v>8</v>
      </c>
    </row>
    <row r="39" spans="1:25" ht="19" customHeight="1" x14ac:dyDescent="0.25">
      <c r="A39" s="6" t="s">
        <v>23</v>
      </c>
      <c r="B39" s="6">
        <v>2016</v>
      </c>
      <c r="C39" s="7" t="s">
        <v>7</v>
      </c>
      <c r="D39">
        <v>9</v>
      </c>
      <c r="E39" s="2">
        <f>IF(ISBLANK(D39),"",LOOKUP(D39,Punkteraster!$A$2:$B$31))</f>
        <v>29</v>
      </c>
      <c r="F39">
        <v>7</v>
      </c>
      <c r="G39" s="2">
        <f>IF(ISBLANK(F39),"",LOOKUP(F39,Punkteraster!$A$2:$B$31))</f>
        <v>36</v>
      </c>
      <c r="H39">
        <v>8</v>
      </c>
      <c r="I39" s="2">
        <f>IF(ISBLANK(H39),"",LOOKUP(H39,Punkteraster!$A$2:$B$31))</f>
        <v>32</v>
      </c>
      <c r="J39">
        <v>9</v>
      </c>
      <c r="K39" s="2">
        <f>IF(ISBLANK(J39),"",LOOKUP(J39,Punkteraster!$A$2:$B$31))</f>
        <v>29</v>
      </c>
      <c r="L39">
        <v>8</v>
      </c>
      <c r="M39" s="2">
        <f>IF(ISBLANK(L39),"",LOOKUP(L39,Punkteraster!$A$2:$B$31))</f>
        <v>32</v>
      </c>
      <c r="N39">
        <v>8</v>
      </c>
      <c r="O39" s="2">
        <f>IF(ISBLANK(N39),"",LOOKUP(N39,Punkteraster!$A$2:$B$31))</f>
        <v>32</v>
      </c>
      <c r="P39">
        <v>6</v>
      </c>
      <c r="Q39" s="2">
        <f>IF(ISBLANK(P39),"",LOOKUP(P39,Punkteraster!$A$2:$B$31))</f>
        <v>40</v>
      </c>
      <c r="R39">
        <v>8</v>
      </c>
      <c r="S39" s="2">
        <f>IF(ISBLANK(R39),"",LOOKUP(R39,Punkteraster!$A$2:$B$31))</f>
        <v>32</v>
      </c>
      <c r="T39">
        <v>9</v>
      </c>
      <c r="U39" s="2">
        <f>IF(ISBLANK(T39),"",LOOKUP(T39,Punkteraster!$A$2:$B$31))</f>
        <v>29</v>
      </c>
      <c r="V39">
        <v>9</v>
      </c>
      <c r="W39" s="2">
        <f>IF(ISBLANK(V39),"",LOOKUP(V39,Punkteraster!$A$2:$B$31))</f>
        <v>29</v>
      </c>
      <c r="X39" s="23">
        <f>SUM(E39,G39,I39,K39,M39,O39,Q39,S39,U39,W39)</f>
        <v>320</v>
      </c>
      <c r="Y39" s="25">
        <f>_xlfn.RANK.EQ(X39,$X$31:$X$57)</f>
        <v>9</v>
      </c>
    </row>
    <row r="40" spans="1:25" ht="19" customHeight="1" x14ac:dyDescent="0.25">
      <c r="A40" s="6" t="s">
        <v>24</v>
      </c>
      <c r="B40" s="6">
        <v>2016</v>
      </c>
      <c r="C40" s="7" t="s">
        <v>7</v>
      </c>
      <c r="D40">
        <v>11</v>
      </c>
      <c r="E40" s="2">
        <f>IF(ISBLANK(D40),"",LOOKUP(D40,Punkteraster!$A$2:$B$31))</f>
        <v>24</v>
      </c>
      <c r="F40">
        <v>11</v>
      </c>
      <c r="G40" s="2">
        <f>IF(ISBLANK(F40),"",LOOKUP(F40,Punkteraster!$A$2:$B$31))</f>
        <v>24</v>
      </c>
      <c r="H40">
        <v>11</v>
      </c>
      <c r="I40" s="2">
        <f>IF(ISBLANK(H40),"",LOOKUP(H40,Punkteraster!$A$2:$B$31))</f>
        <v>24</v>
      </c>
      <c r="J40">
        <v>12</v>
      </c>
      <c r="K40" s="2">
        <f>IF(ISBLANK(J40),"",LOOKUP(J40,Punkteraster!$A$2:$B$31))</f>
        <v>22</v>
      </c>
      <c r="L40">
        <v>11</v>
      </c>
      <c r="M40" s="2">
        <f>IF(ISBLANK(L40),"",LOOKUP(L40,Punkteraster!$A$2:$B$31))</f>
        <v>24</v>
      </c>
      <c r="N40">
        <v>9</v>
      </c>
      <c r="O40" s="2">
        <f>IF(ISBLANK(N40),"",LOOKUP(N40,Punkteraster!$A$2:$B$31))</f>
        <v>29</v>
      </c>
      <c r="P40">
        <v>10</v>
      </c>
      <c r="Q40" s="2">
        <f>IF(ISBLANK(P40),"",LOOKUP(P40,Punkteraster!$A$2:$B$31))</f>
        <v>26</v>
      </c>
      <c r="R40">
        <v>10</v>
      </c>
      <c r="S40" s="2">
        <f>IF(ISBLANK(R40),"",LOOKUP(R40,Punkteraster!$A$2:$B$31))</f>
        <v>26</v>
      </c>
      <c r="T40">
        <v>10</v>
      </c>
      <c r="U40" s="2">
        <f>IF(ISBLANK(T40),"",LOOKUP(T40,Punkteraster!$A$2:$B$31))</f>
        <v>26</v>
      </c>
      <c r="V40">
        <v>10</v>
      </c>
      <c r="W40" s="2">
        <f>IF(ISBLANK(V40),"",LOOKUP(V40,Punkteraster!$A$2:$B$31))</f>
        <v>26</v>
      </c>
      <c r="X40" s="23">
        <f>SUM(E40,G40,I40,K40,M40,O40,Q40,S40,U40,W40)</f>
        <v>251</v>
      </c>
      <c r="Y40" s="25">
        <f>_xlfn.RANK.EQ(X40,$X$31:$X$57)</f>
        <v>10</v>
      </c>
    </row>
    <row r="41" spans="1:25" ht="19" customHeight="1" x14ac:dyDescent="0.25">
      <c r="A41" s="6" t="s">
        <v>37</v>
      </c>
      <c r="B41" s="6">
        <v>2015</v>
      </c>
      <c r="C41" s="7" t="s">
        <v>10</v>
      </c>
      <c r="D41">
        <v>14</v>
      </c>
      <c r="E41" s="2">
        <f>IF(ISBLANK(D41),"",LOOKUP(D41,Punkteraster!$A$2:$B$31))</f>
        <v>18</v>
      </c>
      <c r="F41">
        <v>12</v>
      </c>
      <c r="G41" s="2">
        <f>IF(ISBLANK(F41),"",LOOKUP(F41,Punkteraster!$A$2:$B$31))</f>
        <v>22</v>
      </c>
      <c r="H41">
        <v>12</v>
      </c>
      <c r="I41" s="2">
        <f>IF(ISBLANK(H41),"",LOOKUP(H41,Punkteraster!$A$2:$B$31))</f>
        <v>22</v>
      </c>
      <c r="J41">
        <v>13</v>
      </c>
      <c r="K41" s="2">
        <f>IF(ISBLANK(J41),"",LOOKUP(J41,Punkteraster!$A$2:$B$31))</f>
        <v>20</v>
      </c>
      <c r="L41">
        <v>13</v>
      </c>
      <c r="M41" s="2">
        <f>IF(ISBLANK(L41),"",LOOKUP(L41,Punkteraster!$A$2:$B$31))</f>
        <v>20</v>
      </c>
      <c r="O41" s="2" t="str">
        <f>IF(ISBLANK(N41),"",LOOKUP(N41,Punkteraster!$A$2:$B$31))</f>
        <v/>
      </c>
      <c r="Q41" s="2" t="str">
        <f>IF(ISBLANK(P41),"",LOOKUP(P41,Punkteraster!$A$2:$B$31))</f>
        <v/>
      </c>
      <c r="S41" s="2" t="str">
        <f>IF(ISBLANK(R41),"",LOOKUP(R41,Punkteraster!$A$2:$B$31))</f>
        <v/>
      </c>
      <c r="T41">
        <v>11</v>
      </c>
      <c r="U41" s="2">
        <f>IF(ISBLANK(T41),"",LOOKUP(T41,Punkteraster!$A$2:$B$31))</f>
        <v>24</v>
      </c>
      <c r="V41">
        <v>11</v>
      </c>
      <c r="W41" s="2">
        <f>IF(ISBLANK(V41),"",LOOKUP(V41,Punkteraster!$A$2:$B$31))</f>
        <v>24</v>
      </c>
      <c r="X41" s="23">
        <f>SUM(E41,G41,I41,K41,M41,O41,Q41,S41,U41,W41)</f>
        <v>150</v>
      </c>
      <c r="Y41" s="25">
        <f>_xlfn.RANK.EQ(X41,$X$31:$X$57)</f>
        <v>11</v>
      </c>
    </row>
    <row r="42" spans="1:25" ht="19" customHeight="1" x14ac:dyDescent="0.25">
      <c r="A42" s="6" t="s">
        <v>19</v>
      </c>
      <c r="B42" s="6">
        <v>2017</v>
      </c>
      <c r="C42" s="7" t="s">
        <v>10</v>
      </c>
      <c r="D42">
        <v>10</v>
      </c>
      <c r="E42" s="2">
        <f>IF(ISBLANK(D42),"",LOOKUP(D42,Punkteraster!$A$2:$B$31))</f>
        <v>26</v>
      </c>
      <c r="F42">
        <v>10</v>
      </c>
      <c r="G42" s="2">
        <f>IF(ISBLANK(F42),"",LOOKUP(F42,Punkteraster!$A$2:$B$31))</f>
        <v>26</v>
      </c>
      <c r="H42">
        <v>9</v>
      </c>
      <c r="I42" s="2">
        <f>IF(ISBLANK(H42),"",LOOKUP(H42,Punkteraster!$A$2:$B$31))</f>
        <v>29</v>
      </c>
      <c r="J42">
        <v>8</v>
      </c>
      <c r="K42" s="2">
        <f>IF(ISBLANK(J42),"",LOOKUP(J42,Punkteraster!$A$2:$B$31))</f>
        <v>32</v>
      </c>
      <c r="L42">
        <v>9</v>
      </c>
      <c r="M42" s="2">
        <f>IF(ISBLANK(L42),"",LOOKUP(L42,Punkteraster!$A$2:$B$31))</f>
        <v>29</v>
      </c>
      <c r="O42" s="2" t="str">
        <f>IF(ISBLANK(N42),"",LOOKUP(N42,Punkteraster!$A$2:$B$31))</f>
        <v/>
      </c>
      <c r="Q42" s="2" t="str">
        <f>IF(ISBLANK(P42),"",LOOKUP(P42,Punkteraster!$A$2:$B$31))</f>
        <v/>
      </c>
      <c r="S42" s="2" t="str">
        <f>IF(ISBLANK(R42),"",LOOKUP(R42,Punkteraster!$A$2:$B$31))</f>
        <v/>
      </c>
      <c r="U42" s="2" t="str">
        <f>IF(ISBLANK(T42),"",LOOKUP(T42,Punkteraster!$A$2:$B$31))</f>
        <v/>
      </c>
      <c r="V42"/>
      <c r="W42" s="2" t="str">
        <f>IF(ISBLANK(V42),"",LOOKUP(V42,Punkteraster!$A$2:$B$31))</f>
        <v/>
      </c>
      <c r="X42" s="23">
        <f>SUM(E42,G42,I42,K42,M42,O42,Q42,S42,U42,W42)</f>
        <v>142</v>
      </c>
      <c r="Y42" s="25">
        <f>_xlfn.RANK.EQ(X42,$X$31:$X$57)</f>
        <v>12</v>
      </c>
    </row>
    <row r="43" spans="1:25" ht="19" customHeight="1" x14ac:dyDescent="0.25">
      <c r="A43" s="6" t="s">
        <v>39</v>
      </c>
      <c r="B43" s="6">
        <v>2016</v>
      </c>
      <c r="C43" s="7" t="s">
        <v>10</v>
      </c>
      <c r="D43">
        <v>12</v>
      </c>
      <c r="E43" s="2">
        <f>IF(ISBLANK(D43),"",LOOKUP(D43,Punkteraster!$A$2:$B$31))</f>
        <v>22</v>
      </c>
      <c r="G43" s="2" t="str">
        <f>IF(ISBLANK(F43),"",LOOKUP(F43,Punkteraster!$A$2:$B$31))</f>
        <v/>
      </c>
      <c r="I43" s="2" t="str">
        <f>IF(ISBLANK(H43),"",LOOKUP(H43,Punkteraster!$A$2:$B$31))</f>
        <v/>
      </c>
      <c r="J43">
        <v>11</v>
      </c>
      <c r="K43" s="2">
        <f>IF(ISBLANK(J43),"",LOOKUP(J43,Punkteraster!$A$2:$B$31))</f>
        <v>24</v>
      </c>
      <c r="L43">
        <v>12</v>
      </c>
      <c r="M43" s="2">
        <f>IF(ISBLANK(L43),"",LOOKUP(L43,Punkteraster!$A$2:$B$31))</f>
        <v>22</v>
      </c>
      <c r="O43" s="2" t="str">
        <f>IF(ISBLANK(N43),"",LOOKUP(N43,Punkteraster!$A$2:$B$31))</f>
        <v/>
      </c>
      <c r="Q43" s="2" t="str">
        <f>IF(ISBLANK(P43),"",LOOKUP(P43,Punkteraster!$A$2:$B$31))</f>
        <v/>
      </c>
      <c r="S43" s="2" t="str">
        <f>IF(ISBLANK(R43),"",LOOKUP(R43,Punkteraster!$A$2:$B$31))</f>
        <v/>
      </c>
      <c r="U43" s="2" t="str">
        <f>IF(ISBLANK(T43),"",LOOKUP(T43,Punkteraster!$A$2:$B$31))</f>
        <v/>
      </c>
      <c r="V43"/>
      <c r="W43" s="2" t="str">
        <f>IF(ISBLANK(V43),"",LOOKUP(V43,Punkteraster!$A$2:$B$31))</f>
        <v/>
      </c>
      <c r="X43" s="23">
        <f>SUM(E43,G43,I43,K43,M43,O43,Q43,S43,U43,W43)</f>
        <v>68</v>
      </c>
      <c r="Y43" s="25">
        <f>_xlfn.RANK.EQ(X43,$X$31:$X$57)</f>
        <v>13</v>
      </c>
    </row>
    <row r="44" spans="1:25" ht="19" customHeight="1" x14ac:dyDescent="0.25">
      <c r="A44" s="6" t="s">
        <v>44</v>
      </c>
      <c r="B44" s="6">
        <v>2017</v>
      </c>
      <c r="C44" s="7" t="s">
        <v>8</v>
      </c>
      <c r="D44">
        <v>13</v>
      </c>
      <c r="E44" s="2">
        <f>IF(ISBLANK(D44),"",LOOKUP(D44,Punkteraster!$A$2:$B$31))</f>
        <v>20</v>
      </c>
      <c r="G44" s="2" t="str">
        <f>IF(ISBLANK(F44),"",LOOKUP(F44,Punkteraster!$A$2:$B$31))</f>
        <v/>
      </c>
      <c r="I44" s="2" t="str">
        <f>IF(ISBLANK(H44),"",LOOKUP(H44,Punkteraster!$A$2:$B$31))</f>
        <v/>
      </c>
      <c r="K44" s="2" t="str">
        <f>IF(ISBLANK(J44),"",LOOKUP(J44,Punkteraster!$A$2:$B$31))</f>
        <v/>
      </c>
      <c r="M44" s="2" t="str">
        <f>IF(ISBLANK(L44),"",LOOKUP(L44,Punkteraster!$A$2:$B$31))</f>
        <v/>
      </c>
      <c r="N44">
        <v>10</v>
      </c>
      <c r="O44" s="2">
        <f>IF(ISBLANK(N44),"",LOOKUP(N44,Punkteraster!$A$2:$B$31))</f>
        <v>26</v>
      </c>
      <c r="Q44" s="2" t="str">
        <f>IF(ISBLANK(P44),"",LOOKUP(P44,Punkteraster!$A$2:$B$31))</f>
        <v/>
      </c>
      <c r="S44" s="2" t="str">
        <f>IF(ISBLANK(R44),"",LOOKUP(R44,Punkteraster!$A$2:$B$31))</f>
        <v/>
      </c>
      <c r="U44" s="2" t="str">
        <f>IF(ISBLANK(T44),"",LOOKUP(T44,Punkteraster!$A$2:$B$31))</f>
        <v/>
      </c>
      <c r="V44"/>
      <c r="W44" s="2" t="str">
        <f>IF(ISBLANK(V44),"",LOOKUP(V44,Punkteraster!$A$2:$B$31))</f>
        <v/>
      </c>
      <c r="X44" s="23">
        <f>SUM(E44,G44,I44,K44,M44,O44,Q44,S44,U44,W44)</f>
        <v>46</v>
      </c>
      <c r="Y44" s="25">
        <f>_xlfn.RANK.EQ(X44,$X$31:$X$57)</f>
        <v>14</v>
      </c>
    </row>
    <row r="45" spans="1:25" ht="19" customHeight="1" x14ac:dyDescent="0.25">
      <c r="A45" s="6" t="s">
        <v>48</v>
      </c>
      <c r="B45" s="6">
        <v>2016</v>
      </c>
      <c r="C45" s="7" t="s">
        <v>8</v>
      </c>
      <c r="D45">
        <v>15</v>
      </c>
      <c r="E45" s="2">
        <f>IF(ISBLANK(D45),"",LOOKUP(D45,Punkteraster!$A$2:$B$31))</f>
        <v>16</v>
      </c>
      <c r="G45" s="2" t="str">
        <f>IF(ISBLANK(F45),"",LOOKUP(F45,Punkteraster!$A$2:$B$31))</f>
        <v/>
      </c>
      <c r="I45" s="2" t="str">
        <f>IF(ISBLANK(H45),"",LOOKUP(H45,Punkteraster!$A$2:$B$31))</f>
        <v/>
      </c>
      <c r="K45" s="2" t="str">
        <f>IF(ISBLANK(J45),"",LOOKUP(J45,Punkteraster!$A$2:$B$31))</f>
        <v/>
      </c>
      <c r="M45" s="2" t="str">
        <f>IF(ISBLANK(L45),"",LOOKUP(L45,Punkteraster!$A$2:$B$31))</f>
        <v/>
      </c>
      <c r="N45">
        <v>11</v>
      </c>
      <c r="O45" s="2">
        <f>IF(ISBLANK(N45),"",LOOKUP(N45,Punkteraster!$A$2:$B$31))</f>
        <v>24</v>
      </c>
      <c r="Q45" s="2" t="str">
        <f>IF(ISBLANK(P45),"",LOOKUP(P45,Punkteraster!$A$2:$B$31))</f>
        <v/>
      </c>
      <c r="S45" s="2" t="str">
        <f>IF(ISBLANK(R45),"",LOOKUP(R45,Punkteraster!$A$2:$B$31))</f>
        <v/>
      </c>
      <c r="U45" s="2" t="str">
        <f>IF(ISBLANK(T45),"",LOOKUP(T45,Punkteraster!$A$2:$B$31))</f>
        <v/>
      </c>
      <c r="V45"/>
      <c r="W45" s="2" t="str">
        <f>IF(ISBLANK(V45),"",LOOKUP(V45,Punkteraster!$A$2:$B$31))</f>
        <v/>
      </c>
      <c r="X45" s="23">
        <f>SUM(E45,G45,I45,K45,M45,O45,Q45,S45,U45,W45)</f>
        <v>40</v>
      </c>
      <c r="Y45" s="25">
        <f>_xlfn.RANK.EQ(X45,$X$31:$X$57)</f>
        <v>15</v>
      </c>
    </row>
    <row r="46" spans="1:25" ht="19" customHeight="1" x14ac:dyDescent="0.25">
      <c r="A46" s="6" t="s">
        <v>49</v>
      </c>
      <c r="B46" s="6">
        <v>2016</v>
      </c>
      <c r="C46" s="7" t="s">
        <v>8</v>
      </c>
      <c r="D46">
        <v>16</v>
      </c>
      <c r="E46" s="2">
        <f>IF(ISBLANK(D46),"",LOOKUP(D46,Punkteraster!$A$2:$B$31))</f>
        <v>15</v>
      </c>
      <c r="G46" s="2" t="str">
        <f>IF(ISBLANK(F46),"",LOOKUP(F46,Punkteraster!$A$2:$B$31))</f>
        <v/>
      </c>
      <c r="I46" s="2" t="str">
        <f>IF(ISBLANK(H46),"",LOOKUP(H46,Punkteraster!$A$2:$B$31))</f>
        <v/>
      </c>
      <c r="K46" s="2" t="str">
        <f>IF(ISBLANK(J46),"",LOOKUP(J46,Punkteraster!$A$2:$B$31))</f>
        <v/>
      </c>
      <c r="M46" s="2" t="str">
        <f>IF(ISBLANK(L46),"",LOOKUP(L46,Punkteraster!$A$2:$B$31))</f>
        <v/>
      </c>
      <c r="N46">
        <v>12</v>
      </c>
      <c r="O46" s="2">
        <f>IF(ISBLANK(N46),"",LOOKUP(N46,Punkteraster!$A$2:$B$31))</f>
        <v>22</v>
      </c>
      <c r="Q46" s="2" t="str">
        <f>IF(ISBLANK(P46),"",LOOKUP(P46,Punkteraster!$A$2:$B$31))</f>
        <v/>
      </c>
      <c r="S46" s="2" t="str">
        <f>IF(ISBLANK(R46),"",LOOKUP(R46,Punkteraster!$A$2:$B$31))</f>
        <v/>
      </c>
      <c r="U46" s="2" t="str">
        <f>IF(ISBLANK(T46),"",LOOKUP(T46,Punkteraster!$A$2:$B$31))</f>
        <v/>
      </c>
      <c r="V46"/>
      <c r="W46" s="2" t="str">
        <f>IF(ISBLANK(V46),"",LOOKUP(V46,Punkteraster!$A$2:$B$31))</f>
        <v/>
      </c>
      <c r="X46" s="23">
        <f>SUM(E46,G46,I46,K46,M46,O46,Q46,S46,U46,W46)</f>
        <v>37</v>
      </c>
      <c r="Y46" s="25">
        <f>_xlfn.RANK.EQ(X46,$X$31:$X$57)</f>
        <v>16</v>
      </c>
    </row>
    <row r="47" spans="1:25" ht="19" customHeight="1" x14ac:dyDescent="0.25">
      <c r="A47" s="6" t="s">
        <v>47</v>
      </c>
      <c r="B47" s="6">
        <v>2017</v>
      </c>
      <c r="C47" s="7" t="s">
        <v>8</v>
      </c>
      <c r="E47" s="2" t="str">
        <f>IF(ISBLANK(D47),"",LOOKUP(D47,Punkteraster!$A$2:$B$31))</f>
        <v/>
      </c>
      <c r="G47" s="2" t="str">
        <f>IF(ISBLANK(F47),"",LOOKUP(F47,Punkteraster!$A$2:$B$31))</f>
        <v/>
      </c>
      <c r="I47" s="2" t="str">
        <f>IF(ISBLANK(H47),"",LOOKUP(H47,Punkteraster!$A$2:$B$31))</f>
        <v/>
      </c>
      <c r="K47" s="2" t="str">
        <f>IF(ISBLANK(J47),"",LOOKUP(J47,Punkteraster!$A$2:$B$31))</f>
        <v/>
      </c>
      <c r="M47" s="2" t="str">
        <f>IF(ISBLANK(L47),"",LOOKUP(L47,Punkteraster!$A$2:$B$31))</f>
        <v/>
      </c>
      <c r="N47">
        <v>13</v>
      </c>
      <c r="O47" s="2">
        <f>IF(ISBLANK(N47),"",LOOKUP(N47,Punkteraster!$A$2:$B$31))</f>
        <v>20</v>
      </c>
      <c r="Q47" s="2" t="str">
        <f>IF(ISBLANK(P47),"",LOOKUP(P47,Punkteraster!$A$2:$B$31))</f>
        <v/>
      </c>
      <c r="S47" s="2" t="str">
        <f>IF(ISBLANK(R47),"",LOOKUP(R47,Punkteraster!$A$2:$B$31))</f>
        <v/>
      </c>
      <c r="U47" s="2" t="str">
        <f>IF(ISBLANK(T47),"",LOOKUP(T47,Punkteraster!$A$2:$B$31))</f>
        <v/>
      </c>
      <c r="V47"/>
      <c r="W47" s="2" t="str">
        <f>IF(ISBLANK(V47),"",LOOKUP(V47,Punkteraster!$A$2:$B$31))</f>
        <v/>
      </c>
      <c r="X47" s="23">
        <f>SUM(E47,G47,I47,K47,M47,O47,Q47,S47,U47,W47)</f>
        <v>20</v>
      </c>
      <c r="Y47" s="25">
        <f>_xlfn.RANK.EQ(X47,$X$31:$X$57)</f>
        <v>17</v>
      </c>
    </row>
    <row r="48" spans="1:25" ht="19" customHeight="1" x14ac:dyDescent="0.25">
      <c r="A48" s="6" t="s">
        <v>65</v>
      </c>
      <c r="B48" s="6">
        <v>2016</v>
      </c>
      <c r="C48" s="7" t="s">
        <v>10</v>
      </c>
      <c r="E48" s="2" t="str">
        <f>IF(ISBLANK(D48),"",LOOKUP(D48,Punkteraster!$A$2:$B$31))</f>
        <v/>
      </c>
      <c r="G48" s="2" t="str">
        <f>IF(ISBLANK(F48),"",LOOKUP(F48,Punkteraster!$A$2:$B$31))</f>
        <v/>
      </c>
      <c r="I48" s="2" t="str">
        <f>IF(ISBLANK(H48),"",LOOKUP(H48,Punkteraster!$A$2:$B$31))</f>
        <v/>
      </c>
      <c r="K48" s="2" t="str">
        <f>IF(ISBLANK(J48),"",LOOKUP(J48,Punkteraster!$A$2:$B$31))</f>
        <v/>
      </c>
      <c r="M48" s="2" t="str">
        <f>IF(ISBLANK(L48),"",LOOKUP(L48,Punkteraster!$A$2:$B$31))</f>
        <v/>
      </c>
      <c r="N48">
        <v>14</v>
      </c>
      <c r="O48" s="2">
        <f>IF(ISBLANK(N48),"",LOOKUP(N48,Punkteraster!$A$2:$B$31))</f>
        <v>18</v>
      </c>
      <c r="Q48" s="2" t="str">
        <f>IF(ISBLANK(P48),"",LOOKUP(P48,Punkteraster!$A$2:$B$31))</f>
        <v/>
      </c>
      <c r="S48" s="2" t="str">
        <f>IF(ISBLANK(R48),"",LOOKUP(R48,Punkteraster!$A$2:$B$31))</f>
        <v/>
      </c>
      <c r="U48" s="2" t="str">
        <f>IF(ISBLANK(T48),"",LOOKUP(T48,Punkteraster!$A$2:$B$31))</f>
        <v/>
      </c>
      <c r="V48"/>
      <c r="W48" s="2" t="str">
        <f>IF(ISBLANK(V48),"",LOOKUP(V48,Punkteraster!$A$2:$B$31))</f>
        <v/>
      </c>
      <c r="X48" s="23">
        <f>SUM(E48,G48,I48,K48,M48,O48,Q48,S48,U48,W48)</f>
        <v>18</v>
      </c>
      <c r="Y48" s="25">
        <f>_xlfn.RANK.EQ(X48,$X$31:$X$57)</f>
        <v>18</v>
      </c>
    </row>
    <row r="49" spans="1:26" ht="19" customHeight="1" x14ac:dyDescent="0.25">
      <c r="A49" s="6"/>
      <c r="B49" s="6"/>
      <c r="C49" s="7"/>
      <c r="E49" s="2" t="str">
        <f>IF(ISBLANK(D49),"",LOOKUP(D49,Punkteraster!$A$2:$B$31))</f>
        <v/>
      </c>
      <c r="G49" s="2" t="str">
        <f>IF(ISBLANK(F49),"",LOOKUP(F49,Punkteraster!$A$2:$B$31))</f>
        <v/>
      </c>
      <c r="I49" s="2" t="str">
        <f>IF(ISBLANK(H49),"",LOOKUP(H49,Punkteraster!$A$2:$B$31))</f>
        <v/>
      </c>
      <c r="K49" s="2" t="str">
        <f>IF(ISBLANK(J49),"",LOOKUP(J49,Punkteraster!$A$2:$B$31))</f>
        <v/>
      </c>
      <c r="M49" s="2" t="str">
        <f>IF(ISBLANK(L49),"",LOOKUP(L49,Punkteraster!$A$2:$B$31))</f>
        <v/>
      </c>
      <c r="O49" s="2" t="str">
        <f>IF(ISBLANK(N49),"",LOOKUP(N49,Punkteraster!$A$2:$B$31))</f>
        <v/>
      </c>
      <c r="Q49" s="2" t="str">
        <f>IF(ISBLANK(P49),"",LOOKUP(P49,Punkteraster!$A$2:$B$31))</f>
        <v/>
      </c>
      <c r="S49" s="2" t="str">
        <f>IF(ISBLANK(R49),"",LOOKUP(R49,Punkteraster!$A$2:$B$31))</f>
        <v/>
      </c>
      <c r="U49" s="2" t="str">
        <f>IF(ISBLANK(T49),"",LOOKUP(T49,Punkteraster!$A$2:$B$31))</f>
        <v/>
      </c>
      <c r="V49"/>
      <c r="W49" s="2" t="str">
        <f>IF(ISBLANK(V49),"",LOOKUP(V49,Punkteraster!$A$2:$B$31))</f>
        <v/>
      </c>
      <c r="X49" s="23">
        <f t="shared" ref="X32:X57" si="2">SUM(E49,G49,I49,K49,M49,O49,Q49,S49,U49,W49)</f>
        <v>0</v>
      </c>
      <c r="Y49" s="25"/>
    </row>
    <row r="50" spans="1:26" ht="19" customHeight="1" x14ac:dyDescent="0.25">
      <c r="A50" s="6"/>
      <c r="B50" s="6"/>
      <c r="C50" s="7"/>
      <c r="E50" s="2" t="str">
        <f>IF(ISBLANK(D50),"",LOOKUP(D50,Punkteraster!$A$2:$B$31))</f>
        <v/>
      </c>
      <c r="G50" s="2" t="str">
        <f>IF(ISBLANK(F50),"",LOOKUP(F50,Punkteraster!$A$2:$B$31))</f>
        <v/>
      </c>
      <c r="I50" s="2" t="str">
        <f>IF(ISBLANK(H50),"",LOOKUP(H50,Punkteraster!$A$2:$B$31))</f>
        <v/>
      </c>
      <c r="K50" s="2" t="str">
        <f>IF(ISBLANK(J50),"",LOOKUP(J50,Punkteraster!$A$2:$B$31))</f>
        <v/>
      </c>
      <c r="M50" s="2" t="str">
        <f>IF(ISBLANK(L50),"",LOOKUP(L50,Punkteraster!$A$2:$B$31))</f>
        <v/>
      </c>
      <c r="O50" s="2" t="str">
        <f>IF(ISBLANK(N50),"",LOOKUP(N50,Punkteraster!$A$2:$B$31))</f>
        <v/>
      </c>
      <c r="Q50" s="2" t="str">
        <f>IF(ISBLANK(P50),"",LOOKUP(P50,Punkteraster!$A$2:$B$31))</f>
        <v/>
      </c>
      <c r="S50" s="2" t="str">
        <f>IF(ISBLANK(R50),"",LOOKUP(R50,Punkteraster!$A$2:$B$31))</f>
        <v/>
      </c>
      <c r="U50" s="2" t="str">
        <f>IF(ISBLANK(T50),"",LOOKUP(T50,Punkteraster!$A$2:$B$31))</f>
        <v/>
      </c>
      <c r="V50"/>
      <c r="W50" s="2" t="str">
        <f>IF(ISBLANK(V50),"",LOOKUP(V50,Punkteraster!$A$2:$B$31))</f>
        <v/>
      </c>
      <c r="X50" s="23">
        <f t="shared" si="2"/>
        <v>0</v>
      </c>
      <c r="Y50" s="25"/>
    </row>
    <row r="51" spans="1:26" ht="19" customHeight="1" x14ac:dyDescent="0.25">
      <c r="A51" s="6"/>
      <c r="B51" s="6"/>
      <c r="C51" s="7"/>
      <c r="E51" s="2" t="str">
        <f>IF(ISBLANK(D51),"",LOOKUP(D51,Punkteraster!$A$2:$B$31))</f>
        <v/>
      </c>
      <c r="G51" s="2" t="str">
        <f>IF(ISBLANK(F51),"",LOOKUP(F51,Punkteraster!$A$2:$B$31))</f>
        <v/>
      </c>
      <c r="I51" s="2" t="str">
        <f>IF(ISBLANK(H51),"",LOOKUP(H51,Punkteraster!$A$2:$B$31))</f>
        <v/>
      </c>
      <c r="K51" s="2" t="str">
        <f>IF(ISBLANK(J51),"",LOOKUP(J51,Punkteraster!$A$2:$B$31))</f>
        <v/>
      </c>
      <c r="M51" s="2" t="str">
        <f>IF(ISBLANK(L51),"",LOOKUP(L51,Punkteraster!$A$2:$B$31))</f>
        <v/>
      </c>
      <c r="O51" s="2" t="str">
        <f>IF(ISBLANK(N51),"",LOOKUP(N51,Punkteraster!$A$2:$B$31))</f>
        <v/>
      </c>
      <c r="Q51" s="2" t="str">
        <f>IF(ISBLANK(P51),"",LOOKUP(P51,Punkteraster!$A$2:$B$31))</f>
        <v/>
      </c>
      <c r="S51" s="2" t="str">
        <f>IF(ISBLANK(R51),"",LOOKUP(R51,Punkteraster!$A$2:$B$31))</f>
        <v/>
      </c>
      <c r="U51" s="2" t="str">
        <f>IF(ISBLANK(T51),"",LOOKUP(T51,Punkteraster!$A$2:$B$31))</f>
        <v/>
      </c>
      <c r="V51"/>
      <c r="W51" s="2" t="str">
        <f>IF(ISBLANK(V51),"",LOOKUP(V51,Punkteraster!$A$2:$B$31))</f>
        <v/>
      </c>
      <c r="X51" s="23">
        <f t="shared" si="2"/>
        <v>0</v>
      </c>
      <c r="Y51" s="25"/>
    </row>
    <row r="52" spans="1:26" ht="19" customHeight="1" x14ac:dyDescent="0.25">
      <c r="A52" s="6"/>
      <c r="B52" s="6"/>
      <c r="C52" s="7"/>
      <c r="E52" s="2" t="str">
        <f>IF(ISBLANK(D52),"",LOOKUP(D52,Punkteraster!$A$2:$B$31))</f>
        <v/>
      </c>
      <c r="G52" s="2" t="str">
        <f>IF(ISBLANK(F52),"",LOOKUP(F52,Punkteraster!$A$2:$B$31))</f>
        <v/>
      </c>
      <c r="I52" s="2" t="str">
        <f>IF(ISBLANK(H52),"",LOOKUP(H52,Punkteraster!$A$2:$B$31))</f>
        <v/>
      </c>
      <c r="K52" s="2" t="str">
        <f>IF(ISBLANK(J52),"",LOOKUP(J52,Punkteraster!$A$2:$B$31))</f>
        <v/>
      </c>
      <c r="M52" s="2" t="str">
        <f>IF(ISBLANK(L52),"",LOOKUP(L52,Punkteraster!$A$2:$B$31))</f>
        <v/>
      </c>
      <c r="O52" s="2" t="str">
        <f>IF(ISBLANK(N52),"",LOOKUP(N52,Punkteraster!$A$2:$B$31))</f>
        <v/>
      </c>
      <c r="Q52" s="2" t="str">
        <f>IF(ISBLANK(P52),"",LOOKUP(P52,Punkteraster!$A$2:$B$31))</f>
        <v/>
      </c>
      <c r="S52" s="2" t="str">
        <f>IF(ISBLANK(R52),"",LOOKUP(R52,Punkteraster!$A$2:$B$31))</f>
        <v/>
      </c>
      <c r="U52" s="2" t="str">
        <f>IF(ISBLANK(T52),"",LOOKUP(T52,Punkteraster!$A$2:$B$31))</f>
        <v/>
      </c>
      <c r="V52"/>
      <c r="W52" s="2" t="str">
        <f>IF(ISBLANK(V52),"",LOOKUP(V52,Punkteraster!$A$2:$B$31))</f>
        <v/>
      </c>
      <c r="X52" s="23">
        <f t="shared" si="2"/>
        <v>0</v>
      </c>
      <c r="Y52" s="25"/>
    </row>
    <row r="53" spans="1:26" ht="19" customHeight="1" x14ac:dyDescent="0.25">
      <c r="A53" s="6"/>
      <c r="B53" s="6"/>
      <c r="C53" s="7"/>
      <c r="E53" s="2" t="str">
        <f>IF(ISBLANK(D53),"",LOOKUP(D53,Punkteraster!$A$2:$B$31))</f>
        <v/>
      </c>
      <c r="G53" s="2" t="str">
        <f>IF(ISBLANK(F53),"",LOOKUP(F53,Punkteraster!$A$2:$B$31))</f>
        <v/>
      </c>
      <c r="I53" s="2" t="str">
        <f>IF(ISBLANK(H53),"",LOOKUP(H53,Punkteraster!$A$2:$B$31))</f>
        <v/>
      </c>
      <c r="K53" s="2" t="str">
        <f>IF(ISBLANK(J53),"",LOOKUP(J53,Punkteraster!$A$2:$B$31))</f>
        <v/>
      </c>
      <c r="M53" s="2" t="str">
        <f>IF(ISBLANK(L53),"",LOOKUP(L53,Punkteraster!$A$2:$B$31))</f>
        <v/>
      </c>
      <c r="O53" s="2" t="str">
        <f>IF(ISBLANK(N53),"",LOOKUP(N53,Punkteraster!$A$2:$B$31))</f>
        <v/>
      </c>
      <c r="Q53" s="2" t="str">
        <f>IF(ISBLANK(P53),"",LOOKUP(P53,Punkteraster!$A$2:$B$31))</f>
        <v/>
      </c>
      <c r="S53" s="2" t="str">
        <f>IF(ISBLANK(R53),"",LOOKUP(R53,Punkteraster!$A$2:$B$31))</f>
        <v/>
      </c>
      <c r="U53" s="2" t="str">
        <f>IF(ISBLANK(T53),"",LOOKUP(T53,Punkteraster!$A$2:$B$31))</f>
        <v/>
      </c>
      <c r="V53"/>
      <c r="W53" s="2" t="str">
        <f>IF(ISBLANK(V53),"",LOOKUP(V53,Punkteraster!$A$2:$B$31))</f>
        <v/>
      </c>
      <c r="X53" s="23">
        <f t="shared" si="2"/>
        <v>0</v>
      </c>
      <c r="Y53" s="25"/>
    </row>
    <row r="54" spans="1:26" ht="19" customHeight="1" x14ac:dyDescent="0.25">
      <c r="A54" s="6"/>
      <c r="B54" s="6"/>
      <c r="C54" s="7"/>
      <c r="E54" s="2" t="str">
        <f>IF(ISBLANK(D54),"",LOOKUP(D54,Punkteraster!$A$2:$B$31))</f>
        <v/>
      </c>
      <c r="G54" s="2" t="str">
        <f>IF(ISBLANK(F54),"",LOOKUP(F54,Punkteraster!$A$2:$B$31))</f>
        <v/>
      </c>
      <c r="I54" s="2" t="str">
        <f>IF(ISBLANK(H54),"",LOOKUP(H54,Punkteraster!$A$2:$B$31))</f>
        <v/>
      </c>
      <c r="K54" s="2" t="str">
        <f>IF(ISBLANK(J54),"",LOOKUP(J54,Punkteraster!$A$2:$B$31))</f>
        <v/>
      </c>
      <c r="M54" s="2" t="str">
        <f>IF(ISBLANK(L54),"",LOOKUP(L54,Punkteraster!$A$2:$B$31))</f>
        <v/>
      </c>
      <c r="O54" s="2" t="str">
        <f>IF(ISBLANK(N54),"",LOOKUP(N54,Punkteraster!$A$2:$B$31))</f>
        <v/>
      </c>
      <c r="Q54" s="2" t="str">
        <f>IF(ISBLANK(P54),"",LOOKUP(P54,Punkteraster!$A$2:$B$31))</f>
        <v/>
      </c>
      <c r="S54" s="2" t="str">
        <f>IF(ISBLANK(R54),"",LOOKUP(R54,Punkteraster!$A$2:$B$31))</f>
        <v/>
      </c>
      <c r="U54" s="2" t="str">
        <f>IF(ISBLANK(T54),"",LOOKUP(T54,Punkteraster!$A$2:$B$31))</f>
        <v/>
      </c>
      <c r="V54"/>
      <c r="W54" s="2" t="str">
        <f>IF(ISBLANK(V54),"",LOOKUP(V54,Punkteraster!$A$2:$B$31))</f>
        <v/>
      </c>
      <c r="X54" s="23">
        <f t="shared" si="2"/>
        <v>0</v>
      </c>
      <c r="Y54" s="25"/>
    </row>
    <row r="55" spans="1:26" ht="19" customHeight="1" x14ac:dyDescent="0.25">
      <c r="A55" s="6"/>
      <c r="B55" s="6"/>
      <c r="C55" s="7"/>
      <c r="E55" s="2" t="str">
        <f>IF(ISBLANK(D55),"",LOOKUP(D55,Punkteraster!$A$2:$B$31))</f>
        <v/>
      </c>
      <c r="G55" s="2" t="str">
        <f>IF(ISBLANK(F55),"",LOOKUP(F55,Punkteraster!$A$2:$B$31))</f>
        <v/>
      </c>
      <c r="I55" s="2" t="str">
        <f>IF(ISBLANK(H55),"",LOOKUP(H55,Punkteraster!$A$2:$B$31))</f>
        <v/>
      </c>
      <c r="K55" s="2" t="str">
        <f>IF(ISBLANK(J55),"",LOOKUP(J55,Punkteraster!$A$2:$B$31))</f>
        <v/>
      </c>
      <c r="M55" s="2" t="str">
        <f>IF(ISBLANK(L55),"",LOOKUP(L55,Punkteraster!$A$2:$B$31))</f>
        <v/>
      </c>
      <c r="O55" s="2" t="str">
        <f>IF(ISBLANK(N55),"",LOOKUP(N55,Punkteraster!$A$2:$B$31))</f>
        <v/>
      </c>
      <c r="Q55" s="2" t="str">
        <f>IF(ISBLANK(P55),"",LOOKUP(P55,Punkteraster!$A$2:$B$31))</f>
        <v/>
      </c>
      <c r="S55" s="2" t="str">
        <f>IF(ISBLANK(R55),"",LOOKUP(R55,Punkteraster!$A$2:$B$31))</f>
        <v/>
      </c>
      <c r="U55" s="2" t="str">
        <f>IF(ISBLANK(T55),"",LOOKUP(T55,Punkteraster!$A$2:$B$31))</f>
        <v/>
      </c>
      <c r="V55"/>
      <c r="W55" s="2" t="str">
        <f>IF(ISBLANK(V55),"",LOOKUP(V55,Punkteraster!$A$2:$B$31))</f>
        <v/>
      </c>
      <c r="X55" s="23">
        <f t="shared" si="2"/>
        <v>0</v>
      </c>
      <c r="Y55" s="25"/>
    </row>
    <row r="56" spans="1:26" ht="19" customHeight="1" x14ac:dyDescent="0.25">
      <c r="A56" s="6"/>
      <c r="B56" s="6"/>
      <c r="C56" s="7"/>
      <c r="E56" s="2" t="str">
        <f>IF(ISBLANK(D56),"",LOOKUP(D56,Punkteraster!$A$2:$B$31))</f>
        <v/>
      </c>
      <c r="G56" s="2" t="str">
        <f>IF(ISBLANK(F56),"",LOOKUP(F56,Punkteraster!$A$2:$B$31))</f>
        <v/>
      </c>
      <c r="I56" s="2"/>
      <c r="K56" s="2" t="str">
        <f>IF(ISBLANK(J56),"",LOOKUP(J56,Punkteraster!$A$2:$B$31))</f>
        <v/>
      </c>
      <c r="M56" s="2" t="str">
        <f>IF(ISBLANK(L56),"",LOOKUP(L56,Punkteraster!$A$2:$B$31))</f>
        <v/>
      </c>
      <c r="O56" s="2" t="str">
        <f>IF(ISBLANK(N56),"",LOOKUP(N56,Punkteraster!$A$2:$B$31))</f>
        <v/>
      </c>
      <c r="Q56" s="2" t="str">
        <f>IF(ISBLANK(P56),"",LOOKUP(P56,Punkteraster!$A$2:$B$31))</f>
        <v/>
      </c>
      <c r="S56" s="2" t="str">
        <f>IF(ISBLANK(R56),"",LOOKUP(R56,Punkteraster!$A$2:$B$31))</f>
        <v/>
      </c>
      <c r="U56" s="2" t="str">
        <f>IF(ISBLANK(T56),"",LOOKUP(T56,Punkteraster!$A$2:$B$31))</f>
        <v/>
      </c>
      <c r="V56"/>
      <c r="W56" s="2" t="str">
        <f>IF(ISBLANK(V56),"",LOOKUP(V56,Punkteraster!$A$2:$B$31))</f>
        <v/>
      </c>
      <c r="X56" s="23">
        <f t="shared" si="2"/>
        <v>0</v>
      </c>
      <c r="Y56" s="25"/>
    </row>
    <row r="57" spans="1:26" ht="25" thickBot="1" x14ac:dyDescent="0.3">
      <c r="A57" s="10"/>
      <c r="B57" s="10"/>
      <c r="C57" s="11"/>
      <c r="D57" s="27"/>
      <c r="E57" s="9" t="str">
        <f>IF(ISBLANK(D57),"",LOOKUP(D57,Punkteraster!$A$2:$B$31))</f>
        <v/>
      </c>
      <c r="F57" s="27"/>
      <c r="G57" s="9" t="str">
        <f>IF(ISBLANK(F57),"",LOOKUP(F57,Punkteraster!$A$2:$B$31))</f>
        <v/>
      </c>
      <c r="H57" s="27"/>
      <c r="I57" s="9" t="str">
        <f>IF(ISBLANK(H57),"",LOOKUP(H57,Punkteraster!$A$2:$B$31))</f>
        <v/>
      </c>
      <c r="J57" s="27"/>
      <c r="K57" s="9" t="str">
        <f>IF(ISBLANK(J57),"",LOOKUP(J57,Punkteraster!$A$2:$B$31))</f>
        <v/>
      </c>
      <c r="L57" s="27"/>
      <c r="M57" s="9" t="str">
        <f>IF(ISBLANK(L57),"",LOOKUP(L57,Punkteraster!$A$2:$B$31))</f>
        <v/>
      </c>
      <c r="N57" s="27"/>
      <c r="O57" s="9" t="str">
        <f>IF(ISBLANK(N57),"",LOOKUP(N57,Punkteraster!$A$2:$B$31))</f>
        <v/>
      </c>
      <c r="P57" s="27"/>
      <c r="Q57" s="9" t="str">
        <f>IF(ISBLANK(P57),"",LOOKUP(P57,Punkteraster!$A$2:$B$31))</f>
        <v/>
      </c>
      <c r="R57" s="27"/>
      <c r="S57" s="9" t="str">
        <f>IF(ISBLANK(R57),"",LOOKUP(R57,Punkteraster!$A$2:$B$31))</f>
        <v/>
      </c>
      <c r="T57" s="27"/>
      <c r="U57" s="9" t="str">
        <f>IF(ISBLANK(T57),"",LOOKUP(T57,Punkteraster!$A$2:$B$31))</f>
        <v/>
      </c>
      <c r="V57" s="27"/>
      <c r="W57" s="9" t="str">
        <f>IF(ISBLANK(V57),"",LOOKUP(V57,Punkteraster!$A$2:$B$31))</f>
        <v/>
      </c>
      <c r="X57" s="23">
        <f t="shared" si="2"/>
        <v>0</v>
      </c>
      <c r="Y57" s="25"/>
    </row>
    <row r="58" spans="1:26" ht="24" x14ac:dyDescent="0.2">
      <c r="A58" s="33" t="s">
        <v>18</v>
      </c>
      <c r="B58" s="50"/>
      <c r="C58" s="51"/>
      <c r="D58" s="52"/>
      <c r="E58" s="53"/>
      <c r="F58" s="52"/>
      <c r="G58" s="53"/>
      <c r="H58" s="52"/>
      <c r="I58" s="53"/>
      <c r="J58" s="52"/>
      <c r="K58" s="53"/>
      <c r="L58" s="52"/>
      <c r="M58" s="53"/>
      <c r="N58" s="52"/>
      <c r="O58" s="53"/>
      <c r="P58" s="52"/>
      <c r="Q58" s="53"/>
      <c r="R58" s="52"/>
      <c r="S58" s="53"/>
      <c r="T58" s="52"/>
      <c r="U58" s="53"/>
      <c r="V58" s="52"/>
      <c r="W58" s="53"/>
      <c r="X58" s="47"/>
      <c r="Y58" s="48"/>
      <c r="Z58" s="45"/>
    </row>
    <row r="59" spans="1:26" ht="24" x14ac:dyDescent="0.25">
      <c r="A59" s="6" t="s">
        <v>32</v>
      </c>
      <c r="B59" s="6">
        <v>2014</v>
      </c>
      <c r="C59" s="7" t="s">
        <v>8</v>
      </c>
      <c r="D59">
        <v>1</v>
      </c>
      <c r="E59" s="2">
        <f>IF(ISBLANK(D59),"",LOOKUP(D59,Punkteraster!$A$2:$B$31))</f>
        <v>100</v>
      </c>
      <c r="F59">
        <v>1</v>
      </c>
      <c r="G59" s="2">
        <f>IF(ISBLANK(F59),"",LOOKUP(F59,Punkteraster!$A$2:$B$31))</f>
        <v>100</v>
      </c>
      <c r="H59">
        <v>1</v>
      </c>
      <c r="I59" s="2">
        <f>IF(ISBLANK(H59),"",LOOKUP(H59,Punkteraster!$A$2:$B$31))</f>
        <v>100</v>
      </c>
      <c r="J59">
        <v>1</v>
      </c>
      <c r="K59" s="2">
        <f>IF(ISBLANK(J59),"",LOOKUP(J59,Punkteraster!$A$2:$B$31))</f>
        <v>100</v>
      </c>
      <c r="L59">
        <v>1</v>
      </c>
      <c r="M59" s="2">
        <f>IF(ISBLANK(L59),"",LOOKUP(L59,Punkteraster!$A$2:$B$31))</f>
        <v>100</v>
      </c>
      <c r="N59">
        <v>1</v>
      </c>
      <c r="O59" s="2">
        <f>IF(ISBLANK(N59),"",LOOKUP(N59,Punkteraster!$A$2:$B$31))</f>
        <v>100</v>
      </c>
      <c r="P59">
        <v>1</v>
      </c>
      <c r="Q59" s="2">
        <f>IF(ISBLANK(P59),"",LOOKUP(P59,Punkteraster!$A$2:$B$31))</f>
        <v>100</v>
      </c>
      <c r="R59">
        <v>1</v>
      </c>
      <c r="S59" s="2">
        <f>IF(ISBLANK(R59),"",LOOKUP(R59,Punkteraster!$A$2:$B$31))</f>
        <v>100</v>
      </c>
      <c r="T59">
        <v>1</v>
      </c>
      <c r="U59" s="2">
        <f>IF(ISBLANK(T59),"",LOOKUP(T59,Punkteraster!$A$2:$B$31))</f>
        <v>100</v>
      </c>
      <c r="V59">
        <v>1</v>
      </c>
      <c r="W59" s="2">
        <f>IF(ISBLANK(V59),"",LOOKUP(V59,Punkteraster!$A$2:$B$31))</f>
        <v>100</v>
      </c>
      <c r="X59" s="23">
        <f>SUM(E59,G59,I59,K59,M59,O59,Q59,S59,U59,W59)</f>
        <v>1000</v>
      </c>
      <c r="Y59" s="25">
        <f>_xlfn.RANK.EQ(X59,$X$59:$X$64)</f>
        <v>1</v>
      </c>
    </row>
    <row r="60" spans="1:26" ht="24" x14ac:dyDescent="0.25">
      <c r="A60" s="6" t="s">
        <v>26</v>
      </c>
      <c r="B60" s="6">
        <v>2013</v>
      </c>
      <c r="C60" s="7" t="s">
        <v>7</v>
      </c>
      <c r="D60">
        <v>3</v>
      </c>
      <c r="E60" s="2">
        <f>IF(ISBLANK(D60),"",LOOKUP(D60,Punkteraster!$A$2:$B$31))</f>
        <v>60</v>
      </c>
      <c r="F60">
        <v>1</v>
      </c>
      <c r="G60" s="2">
        <f>IF(ISBLANK(F60),"",LOOKUP(F60,Punkteraster!$A$2:$B$31))</f>
        <v>100</v>
      </c>
      <c r="H60">
        <v>3</v>
      </c>
      <c r="I60" s="2">
        <f>IF(ISBLANK(H60),"",LOOKUP(H60,Punkteraster!$A$2:$B$31))</f>
        <v>60</v>
      </c>
      <c r="J60">
        <v>2</v>
      </c>
      <c r="K60" s="2">
        <f>IF(ISBLANK(J60),"",LOOKUP(J60,Punkteraster!$A$2:$B$31))</f>
        <v>80</v>
      </c>
      <c r="L60">
        <v>2</v>
      </c>
      <c r="M60" s="2">
        <f>IF(ISBLANK(L60),"",LOOKUP(L60,Punkteraster!$A$2:$B$31))</f>
        <v>80</v>
      </c>
      <c r="N60">
        <v>3</v>
      </c>
      <c r="O60" s="2">
        <f>IF(ISBLANK(N60),"",LOOKUP(N60,Punkteraster!$A$2:$B$31))</f>
        <v>60</v>
      </c>
      <c r="P60">
        <v>3</v>
      </c>
      <c r="Q60" s="2">
        <f>IF(ISBLANK(P60),"",LOOKUP(P60,Punkteraster!$A$2:$B$31))</f>
        <v>60</v>
      </c>
      <c r="R60">
        <v>2</v>
      </c>
      <c r="S60" s="2">
        <f>IF(ISBLANK(R60),"",LOOKUP(R60,Punkteraster!$A$2:$B$31))</f>
        <v>80</v>
      </c>
      <c r="T60">
        <v>3</v>
      </c>
      <c r="U60" s="2">
        <f>IF(ISBLANK(T60),"",LOOKUP(T60,Punkteraster!$A$2:$B$31))</f>
        <v>60</v>
      </c>
      <c r="V60">
        <v>2</v>
      </c>
      <c r="W60" s="2">
        <f>IF(ISBLANK(V60),"",LOOKUP(V60,Punkteraster!$A$2:$B$31))</f>
        <v>80</v>
      </c>
      <c r="X60" s="23">
        <f>SUM(E60,G60,I60,K60,M60,O60,Q60,S60,U60,W60)</f>
        <v>720</v>
      </c>
      <c r="Y60" s="25">
        <f>_xlfn.RANK.EQ(X60,$X$59:$X$64)</f>
        <v>2</v>
      </c>
    </row>
    <row r="61" spans="1:26" ht="20" customHeight="1" x14ac:dyDescent="0.25">
      <c r="A61" s="6" t="s">
        <v>30</v>
      </c>
      <c r="B61" s="6">
        <v>2014</v>
      </c>
      <c r="C61" s="7" t="s">
        <v>10</v>
      </c>
      <c r="D61">
        <v>2</v>
      </c>
      <c r="E61" s="2">
        <f>IF(ISBLANK(D61),"",LOOKUP(D61,Punkteraster!$A$2:$B$31))</f>
        <v>80</v>
      </c>
      <c r="F61">
        <v>3</v>
      </c>
      <c r="G61" s="2">
        <f>IF(ISBLANK(F61),"",LOOKUP(F61,Punkteraster!$A$2:$B$31))</f>
        <v>60</v>
      </c>
      <c r="H61">
        <v>2</v>
      </c>
      <c r="I61" s="2">
        <f>IF(ISBLANK(H61),"",LOOKUP(H61,Punkteraster!$A$2:$B$31))</f>
        <v>80</v>
      </c>
      <c r="J61">
        <v>3</v>
      </c>
      <c r="K61" s="2">
        <f>IF(ISBLANK(J61),"",LOOKUP(J61,Punkteraster!$A$2:$B$31))</f>
        <v>60</v>
      </c>
      <c r="L61">
        <v>3</v>
      </c>
      <c r="M61" s="2">
        <f>IF(ISBLANK(L61),"",LOOKUP(L61,Punkteraster!$A$2:$B$31))</f>
        <v>60</v>
      </c>
      <c r="N61">
        <v>2</v>
      </c>
      <c r="O61" s="2">
        <f>IF(ISBLANK(N61),"",LOOKUP(N61,Punkteraster!$A$2:$B$31))</f>
        <v>80</v>
      </c>
      <c r="P61">
        <v>2</v>
      </c>
      <c r="Q61" s="2">
        <f>IF(ISBLANK(P61),"",LOOKUP(P61,Punkteraster!$A$2:$B$31))</f>
        <v>80</v>
      </c>
      <c r="R61">
        <v>3</v>
      </c>
      <c r="S61" s="2">
        <f>IF(ISBLANK(R61),"",LOOKUP(R61,Punkteraster!$A$2:$B$31))</f>
        <v>60</v>
      </c>
      <c r="T61">
        <v>2</v>
      </c>
      <c r="U61" s="2">
        <f>IF(ISBLANK(T61),"",LOOKUP(T61,Punkteraster!$A$2:$B$31))</f>
        <v>80</v>
      </c>
      <c r="V61">
        <v>3</v>
      </c>
      <c r="W61" s="2">
        <f>IF(ISBLANK(V61),"",LOOKUP(V61,Punkteraster!$A$2:$B$31))</f>
        <v>60</v>
      </c>
      <c r="X61" s="23">
        <f>SUM(E61,G61,I61,K61,M61,O61,Q61,S61,U61,W61)</f>
        <v>700</v>
      </c>
      <c r="Y61" s="25">
        <f>_xlfn.RANK.EQ(X61,$X$59:$X$64)</f>
        <v>3</v>
      </c>
    </row>
    <row r="62" spans="1:26" ht="20" customHeight="1" x14ac:dyDescent="0.25">
      <c r="A62" s="6" t="s">
        <v>51</v>
      </c>
      <c r="B62" s="6">
        <v>2014</v>
      </c>
      <c r="C62" s="7" t="s">
        <v>8</v>
      </c>
      <c r="D62">
        <v>5</v>
      </c>
      <c r="E62" s="2">
        <f>IF(ISBLANK(D62),"",LOOKUP(D62,Punkteraster!$A$2:$B$31))</f>
        <v>45</v>
      </c>
      <c r="F62">
        <v>5</v>
      </c>
      <c r="G62" s="2">
        <f>IF(ISBLANK(F62),"",LOOKUP(F62,Punkteraster!$A$2:$B$31))</f>
        <v>45</v>
      </c>
      <c r="H62">
        <v>4</v>
      </c>
      <c r="I62" s="2">
        <f>IF(ISBLANK(H62),"",LOOKUP(H62,Punkteraster!$A$2:$B$31))</f>
        <v>50</v>
      </c>
      <c r="J62">
        <v>4</v>
      </c>
      <c r="K62" s="2">
        <f>IF(ISBLANK(J62),"",LOOKUP(J62,Punkteraster!$A$2:$B$31))</f>
        <v>50</v>
      </c>
      <c r="L62">
        <v>4</v>
      </c>
      <c r="M62" s="2">
        <f>IF(ISBLANK(L62),"",LOOKUP(L62,Punkteraster!$A$2:$B$31))</f>
        <v>50</v>
      </c>
      <c r="N62">
        <v>5</v>
      </c>
      <c r="O62" s="2">
        <f>IF(ISBLANK(N62),"",LOOKUP(N62,Punkteraster!$A$2:$B$31))</f>
        <v>45</v>
      </c>
      <c r="P62">
        <v>5</v>
      </c>
      <c r="Q62" s="2">
        <f>IF(ISBLANK(P62),"",LOOKUP(P62,Punkteraster!$A$2:$B$31))</f>
        <v>45</v>
      </c>
      <c r="R62">
        <v>5</v>
      </c>
      <c r="S62" s="2">
        <f>IF(ISBLANK(R62),"",LOOKUP(R62,Punkteraster!$A$2:$B$31))</f>
        <v>45</v>
      </c>
      <c r="T62">
        <v>4</v>
      </c>
      <c r="U62" s="2">
        <f>IF(ISBLANK(T62),"",LOOKUP(T62,Punkteraster!$A$2:$B$31))</f>
        <v>50</v>
      </c>
      <c r="V62">
        <v>4</v>
      </c>
      <c r="W62" s="2">
        <f>IF(ISBLANK(V62),"",LOOKUP(V62,Punkteraster!$A$2:$B$31))</f>
        <v>50</v>
      </c>
      <c r="X62" s="23">
        <f>SUM(E62,G62,I62,K62,M62,O62,Q62,S62,U62,W62)</f>
        <v>475</v>
      </c>
      <c r="Y62" s="25">
        <f>_xlfn.RANK.EQ(X62,$X$59:$X$64)</f>
        <v>4</v>
      </c>
    </row>
    <row r="63" spans="1:26" ht="20" customHeight="1" x14ac:dyDescent="0.25">
      <c r="A63" s="6" t="s">
        <v>50</v>
      </c>
      <c r="B63" s="6">
        <v>2013</v>
      </c>
      <c r="C63" s="7" t="s">
        <v>8</v>
      </c>
      <c r="D63">
        <v>4</v>
      </c>
      <c r="E63" s="2">
        <f>IF(ISBLANK(D63),"",LOOKUP(D63,Punkteraster!$A$2:$B$31))</f>
        <v>50</v>
      </c>
      <c r="F63">
        <v>4</v>
      </c>
      <c r="G63" s="2">
        <f>IF(ISBLANK(F63),"",LOOKUP(F63,Punkteraster!$A$2:$B$31))</f>
        <v>50</v>
      </c>
      <c r="H63">
        <v>5</v>
      </c>
      <c r="I63" s="2">
        <f>IF(ISBLANK(H63),"",LOOKUP(H63,Punkteraster!$A$2:$B$31))</f>
        <v>45</v>
      </c>
      <c r="J63">
        <v>5</v>
      </c>
      <c r="K63" s="2">
        <f>IF(ISBLANK(J63),"",LOOKUP(J63,Punkteraster!$A$2:$B$31))</f>
        <v>45</v>
      </c>
      <c r="L63">
        <v>5</v>
      </c>
      <c r="M63" s="2">
        <f>IF(ISBLANK(L63),"",LOOKUP(L63,Punkteraster!$A$2:$B$31))</f>
        <v>45</v>
      </c>
      <c r="N63">
        <v>4</v>
      </c>
      <c r="O63" s="2">
        <f>IF(ISBLANK(N63),"",LOOKUP(N63,Punkteraster!$A$2:$B$31))</f>
        <v>50</v>
      </c>
      <c r="P63">
        <v>4</v>
      </c>
      <c r="Q63" s="2">
        <f>IF(ISBLANK(P63),"",LOOKUP(P63,Punkteraster!$A$2:$B$31))</f>
        <v>50</v>
      </c>
      <c r="R63">
        <v>4</v>
      </c>
      <c r="S63" s="2">
        <f>IF(ISBLANK(R63),"",LOOKUP(R63,Punkteraster!$A$2:$B$31))</f>
        <v>50</v>
      </c>
      <c r="U63" s="2" t="str">
        <f>IF(ISBLANK(T63),"",LOOKUP(T63,Punkteraster!$A$2:$B$31))</f>
        <v/>
      </c>
      <c r="V63"/>
      <c r="W63" s="2" t="str">
        <f>IF(ISBLANK(V63),"",LOOKUP(V63,Punkteraster!$A$2:$B$31))</f>
        <v/>
      </c>
      <c r="X63" s="23">
        <f>SUM(E63,G63,I63,K63,M63,O63,Q63,S63,U63,W63)</f>
        <v>385</v>
      </c>
      <c r="Y63" s="25">
        <f>_xlfn.RANK.EQ(X63,$X$59:$X$64)</f>
        <v>5</v>
      </c>
    </row>
    <row r="64" spans="1:26" ht="22" customHeight="1" thickBot="1" x14ac:dyDescent="0.3">
      <c r="A64" s="10"/>
      <c r="B64" s="10"/>
      <c r="C64" s="11"/>
      <c r="D64" s="27"/>
      <c r="E64" s="9" t="str">
        <f>IF(ISBLANK(D64),"",LOOKUP(D64,Punkteraster!$A$2:$B$31))</f>
        <v/>
      </c>
      <c r="F64" s="8"/>
      <c r="G64" s="9" t="str">
        <f>IF(ISBLANK(F64),"",LOOKUP(F64,Punkteraster!$A$2:$B$31))</f>
        <v/>
      </c>
      <c r="H64" s="8"/>
      <c r="I64" s="9" t="str">
        <f>IF(ISBLANK(H64),"",LOOKUP(H64,Punkteraster!$A$2:$B$31))</f>
        <v/>
      </c>
      <c r="J64" s="8"/>
      <c r="K64" s="9" t="str">
        <f>IF(ISBLANK(J64),"",LOOKUP(J64,Punkteraster!$A$2:$B$31))</f>
        <v/>
      </c>
      <c r="L64" s="8"/>
      <c r="M64" s="9" t="str">
        <f>IF(ISBLANK(L64),"",LOOKUP(L64,Punkteraster!$A$2:$B$31))</f>
        <v/>
      </c>
      <c r="N64" s="8"/>
      <c r="O64" s="9" t="str">
        <f>IF(ISBLANK(N64),"",LOOKUP(N64,Punkteraster!$A$2:$B$31))</f>
        <v/>
      </c>
      <c r="P64" s="8"/>
      <c r="Q64" s="9" t="str">
        <f>IF(ISBLANK(P64),"",LOOKUP(P64,Punkteraster!$A$2:$B$31))</f>
        <v/>
      </c>
      <c r="R64" s="8"/>
      <c r="S64" s="9" t="str">
        <f>IF(ISBLANK(R64),"",LOOKUP(R64,Punkteraster!$A$2:$B$31))</f>
        <v/>
      </c>
      <c r="T64" s="8"/>
      <c r="U64" s="9" t="str">
        <f>IF(ISBLANK(T64),"",LOOKUP(T64,Punkteraster!$A$2:$B$31))</f>
        <v/>
      </c>
      <c r="V64" s="8"/>
      <c r="W64" s="9" t="str">
        <f>IF(ISBLANK(V64),"",LOOKUP(V64,Punkteraster!$A$2:$B$31))</f>
        <v/>
      </c>
      <c r="X64" s="23">
        <f t="shared" ref="X60:X64" si="3">SUM(E64,G64,I64,K64,M64,O64,Q64,S64,U64,W64)</f>
        <v>0</v>
      </c>
      <c r="Y64" s="25"/>
    </row>
    <row r="65" spans="1:26" ht="24" x14ac:dyDescent="0.25">
      <c r="A65" s="33" t="s">
        <v>16</v>
      </c>
      <c r="B65" s="20"/>
      <c r="C65" s="21"/>
      <c r="D65" s="13"/>
      <c r="E65" s="18"/>
      <c r="F65" s="13"/>
      <c r="G65" s="18"/>
      <c r="H65" s="13"/>
      <c r="I65" s="18"/>
      <c r="J65" s="13"/>
      <c r="K65" s="18"/>
      <c r="L65" s="13"/>
      <c r="M65" s="18"/>
      <c r="N65" s="13"/>
      <c r="O65" s="18"/>
      <c r="P65" s="13"/>
      <c r="Q65" s="18"/>
      <c r="R65" s="13"/>
      <c r="S65" s="18"/>
      <c r="T65" s="13"/>
      <c r="U65" s="18"/>
      <c r="V65" s="13"/>
      <c r="W65" s="18"/>
      <c r="X65" s="47"/>
      <c r="Y65" s="48"/>
      <c r="Z65" s="45"/>
    </row>
    <row r="66" spans="1:26" ht="24" x14ac:dyDescent="0.25">
      <c r="A66" s="6" t="s">
        <v>27</v>
      </c>
      <c r="B66" s="6">
        <v>2013</v>
      </c>
      <c r="C66" s="7" t="s">
        <v>8</v>
      </c>
      <c r="D66" s="45">
        <v>1</v>
      </c>
      <c r="E66" s="2">
        <f>IF(ISBLANK(D66),"",LOOKUP(D66,Punkteraster!$A$2:$B$31))</f>
        <v>100</v>
      </c>
      <c r="F66">
        <v>2</v>
      </c>
      <c r="G66" s="2">
        <f>IF(ISBLANK(F66),"",LOOKUP(F66,Punkteraster!$A$2:$B$31))</f>
        <v>80</v>
      </c>
      <c r="H66">
        <v>3</v>
      </c>
      <c r="I66" s="2">
        <f>IF(ISBLANK(H66),"",LOOKUP(H66,Punkteraster!$A$2:$B$31))</f>
        <v>60</v>
      </c>
      <c r="J66">
        <v>1</v>
      </c>
      <c r="K66" s="2">
        <f>IF(ISBLANK(J66),"",LOOKUP(J66,Punkteraster!$A$2:$B$31))</f>
        <v>100</v>
      </c>
      <c r="L66">
        <v>1</v>
      </c>
      <c r="M66" s="2">
        <f>IF(ISBLANK(L66),"",LOOKUP(L66,Punkteraster!$A$2:$B$31))</f>
        <v>100</v>
      </c>
      <c r="N66">
        <v>1</v>
      </c>
      <c r="O66" s="2">
        <f>IF(ISBLANK(N66),"",LOOKUP(N66,Punkteraster!$A$2:$B$31))</f>
        <v>100</v>
      </c>
      <c r="P66">
        <v>4</v>
      </c>
      <c r="Q66" s="2">
        <f>IF(ISBLANK(P66),"",LOOKUP(P66,Punkteraster!$A$2:$B$31))</f>
        <v>50</v>
      </c>
      <c r="R66">
        <v>5</v>
      </c>
      <c r="S66" s="2">
        <f>IF(ISBLANK(R66),"",LOOKUP(R66,Punkteraster!$A$2:$B$31))</f>
        <v>45</v>
      </c>
      <c r="T66">
        <v>1</v>
      </c>
      <c r="U66" s="2">
        <f>IF(ISBLANK(T66),"",LOOKUP(T66,Punkteraster!$A$2:$B$31))</f>
        <v>100</v>
      </c>
      <c r="V66">
        <v>2</v>
      </c>
      <c r="W66" s="2">
        <f>IF(ISBLANK(V66),"",LOOKUP(V66,Punkteraster!$A$2:$B$31))</f>
        <v>80</v>
      </c>
      <c r="X66" s="23">
        <f>SUM(E66,G66,I66,K66,M66,O66,Q66,S66,U66,W66)</f>
        <v>815</v>
      </c>
      <c r="Y66" s="25">
        <f>_xlfn.RANK.EQ(X66,$X$66:$X$76)</f>
        <v>1</v>
      </c>
    </row>
    <row r="67" spans="1:26" ht="24" x14ac:dyDescent="0.25">
      <c r="A67" s="6" t="s">
        <v>36</v>
      </c>
      <c r="B67" s="6">
        <v>2012</v>
      </c>
      <c r="C67" s="7" t="s">
        <v>10</v>
      </c>
      <c r="D67" s="45">
        <v>3</v>
      </c>
      <c r="E67" s="2">
        <f>IF(ISBLANK(D67),"",LOOKUP(D67,Punkteraster!$A$2:$B$31))</f>
        <v>60</v>
      </c>
      <c r="F67">
        <v>1</v>
      </c>
      <c r="G67" s="2">
        <f>IF(ISBLANK(F67),"",LOOKUP(F67,Punkteraster!$A$2:$B$31))</f>
        <v>100</v>
      </c>
      <c r="H67">
        <v>1</v>
      </c>
      <c r="I67" s="2">
        <f>IF(ISBLANK(H67),"",LOOKUP(H67,Punkteraster!$A$2:$B$31))</f>
        <v>100</v>
      </c>
      <c r="J67">
        <v>3</v>
      </c>
      <c r="K67" s="2">
        <f>IF(ISBLANK(J67),"",LOOKUP(J67,Punkteraster!$A$2:$B$31))</f>
        <v>60</v>
      </c>
      <c r="L67">
        <v>3</v>
      </c>
      <c r="M67" s="2">
        <f>IF(ISBLANK(L67),"",LOOKUP(L67,Punkteraster!$A$2:$B$31))</f>
        <v>60</v>
      </c>
      <c r="N67">
        <v>3</v>
      </c>
      <c r="O67" s="2">
        <f>IF(ISBLANK(N67),"",LOOKUP(N67,Punkteraster!$A$2:$B$31))</f>
        <v>60</v>
      </c>
      <c r="P67">
        <v>3</v>
      </c>
      <c r="Q67" s="2">
        <f>IF(ISBLANK(P67),"",LOOKUP(P67,Punkteraster!$A$2:$B$31))</f>
        <v>60</v>
      </c>
      <c r="R67">
        <v>2</v>
      </c>
      <c r="S67" s="2">
        <f>IF(ISBLANK(R67),"",LOOKUP(R67,Punkteraster!$A$2:$B$31))</f>
        <v>80</v>
      </c>
      <c r="T67">
        <v>4</v>
      </c>
      <c r="U67" s="2">
        <f>IF(ISBLANK(T67),"",LOOKUP(T67,Punkteraster!$A$2:$B$31))</f>
        <v>50</v>
      </c>
      <c r="V67">
        <v>1</v>
      </c>
      <c r="W67" s="2">
        <f>IF(ISBLANK(V67),"",LOOKUP(V67,Punkteraster!$A$2:$B$31))</f>
        <v>100</v>
      </c>
      <c r="X67" s="23">
        <f>SUM(E67,G67,I67,K67,M67,O67,Q67,S67,U67,W67)</f>
        <v>730</v>
      </c>
      <c r="Y67" s="25">
        <f>_xlfn.RANK.EQ(X67,$X$66:$X$76)</f>
        <v>2</v>
      </c>
    </row>
    <row r="68" spans="1:26" ht="19" customHeight="1" x14ac:dyDescent="0.25">
      <c r="A68" s="6" t="s">
        <v>35</v>
      </c>
      <c r="B68" s="6">
        <v>2012</v>
      </c>
      <c r="C68" s="7" t="s">
        <v>10</v>
      </c>
      <c r="D68" s="45">
        <v>2</v>
      </c>
      <c r="E68" s="2">
        <f>IF(ISBLANK(D68),"",LOOKUP(D68,Punkteraster!$A$2:$B$31))</f>
        <v>80</v>
      </c>
      <c r="F68">
        <v>3</v>
      </c>
      <c r="G68" s="2">
        <f>IF(ISBLANK(F68),"",LOOKUP(F68,Punkteraster!$A$2:$B$31))</f>
        <v>60</v>
      </c>
      <c r="H68">
        <v>2</v>
      </c>
      <c r="I68" s="2">
        <f>IF(ISBLANK(H68),"",LOOKUP(H68,Punkteraster!$A$2:$B$31))</f>
        <v>80</v>
      </c>
      <c r="J68">
        <v>2</v>
      </c>
      <c r="K68" s="2">
        <f>IF(ISBLANK(J68),"",LOOKUP(J68,Punkteraster!$A$2:$B$31))</f>
        <v>80</v>
      </c>
      <c r="L68">
        <v>2</v>
      </c>
      <c r="M68" s="2">
        <f>IF(ISBLANK(L68),"",LOOKUP(L68,Punkteraster!$A$2:$B$31))</f>
        <v>80</v>
      </c>
      <c r="N68">
        <v>4</v>
      </c>
      <c r="O68" s="2">
        <f>IF(ISBLANK(N68),"",LOOKUP(N68,Punkteraster!$A$2:$B$31))</f>
        <v>50</v>
      </c>
      <c r="P68">
        <v>2</v>
      </c>
      <c r="Q68" s="2">
        <f>IF(ISBLANK(P68),"",LOOKUP(P68,Punkteraster!$A$2:$B$31))</f>
        <v>80</v>
      </c>
      <c r="R68">
        <v>3</v>
      </c>
      <c r="S68" s="2">
        <f>IF(ISBLANK(R68),"",LOOKUP(R68,Punkteraster!$A$2:$B$31))</f>
        <v>60</v>
      </c>
      <c r="T68">
        <v>2</v>
      </c>
      <c r="U68" s="2">
        <f>IF(ISBLANK(T68),"",LOOKUP(T68,Punkteraster!$A$2:$B$31))</f>
        <v>80</v>
      </c>
      <c r="V68">
        <v>3</v>
      </c>
      <c r="W68" s="2">
        <f>IF(ISBLANK(V68),"",LOOKUP(V68,Punkteraster!$A$2:$B$31))</f>
        <v>60</v>
      </c>
      <c r="X68" s="23">
        <f>SUM(E68,G68,I68,K68,M68,O68,Q68,S68,U68,W68)</f>
        <v>710</v>
      </c>
      <c r="Y68" s="25">
        <f>_xlfn.RANK.EQ(X68,$X$66:$X$76)</f>
        <v>3</v>
      </c>
    </row>
    <row r="69" spans="1:26" ht="24" x14ac:dyDescent="0.25">
      <c r="A69" s="6" t="s">
        <v>28</v>
      </c>
      <c r="B69" s="6">
        <v>2013</v>
      </c>
      <c r="C69" s="7" t="s">
        <v>8</v>
      </c>
      <c r="D69" s="45">
        <v>4</v>
      </c>
      <c r="E69" s="2">
        <f>IF(ISBLANK(D69),"",LOOKUP(D69,Punkteraster!$A$2:$B$31))</f>
        <v>50</v>
      </c>
      <c r="F69">
        <v>5</v>
      </c>
      <c r="G69" s="2">
        <f>IF(ISBLANK(F69),"",LOOKUP(F69,Punkteraster!$A$2:$B$31))</f>
        <v>45</v>
      </c>
      <c r="H69">
        <v>4</v>
      </c>
      <c r="I69" s="2">
        <f>IF(ISBLANK(H69),"",LOOKUP(H69,Punkteraster!$A$2:$B$31))</f>
        <v>50</v>
      </c>
      <c r="J69">
        <v>7</v>
      </c>
      <c r="K69" s="2">
        <f>IF(ISBLANK(J69),"",LOOKUP(J69,Punkteraster!$A$2:$B$31))</f>
        <v>36</v>
      </c>
      <c r="L69">
        <v>7</v>
      </c>
      <c r="M69" s="2">
        <f>IF(ISBLANK(L69),"",LOOKUP(L69,Punkteraster!$A$2:$B$31))</f>
        <v>36</v>
      </c>
      <c r="N69">
        <v>2</v>
      </c>
      <c r="O69" s="2">
        <f>IF(ISBLANK(N69),"",LOOKUP(N69,Punkteraster!$A$2:$B$31))</f>
        <v>80</v>
      </c>
      <c r="P69">
        <v>1</v>
      </c>
      <c r="Q69" s="2">
        <f>IF(ISBLANK(P69),"",LOOKUP(P69,Punkteraster!$A$2:$B$31))</f>
        <v>100</v>
      </c>
      <c r="R69">
        <v>1</v>
      </c>
      <c r="S69" s="2">
        <f>IF(ISBLANK(R69),"",LOOKUP(R69,Punkteraster!$A$2:$B$31))</f>
        <v>100</v>
      </c>
      <c r="T69">
        <v>3</v>
      </c>
      <c r="U69" s="2">
        <f>IF(ISBLANK(T69),"",LOOKUP(T69,Punkteraster!$A$2:$B$31))</f>
        <v>60</v>
      </c>
      <c r="V69">
        <v>4</v>
      </c>
      <c r="W69" s="2">
        <f>IF(ISBLANK(V69),"",LOOKUP(V69,Punkteraster!$A$2:$B$31))</f>
        <v>50</v>
      </c>
      <c r="X69" s="23">
        <f>SUM(E69,G69,I69,K69,M69,O69,Q69,S69,U69,W69)</f>
        <v>607</v>
      </c>
      <c r="Y69" s="25">
        <f>_xlfn.RANK.EQ(X69,$X$66:$X$76)</f>
        <v>4</v>
      </c>
    </row>
    <row r="70" spans="1:26" ht="24" x14ac:dyDescent="0.25">
      <c r="A70" s="6" t="s">
        <v>20</v>
      </c>
      <c r="B70" s="6">
        <v>2015</v>
      </c>
      <c r="C70" s="7" t="s">
        <v>8</v>
      </c>
      <c r="D70" s="45">
        <v>5</v>
      </c>
      <c r="E70" s="2">
        <f>IF(ISBLANK(D70),"",LOOKUP(D70,Punkteraster!$A$2:$B$31))</f>
        <v>45</v>
      </c>
      <c r="F70">
        <v>4</v>
      </c>
      <c r="G70" s="2">
        <f>IF(ISBLANK(F70),"",LOOKUP(F70,Punkteraster!$A$2:$B$31))</f>
        <v>50</v>
      </c>
      <c r="H70">
        <v>5</v>
      </c>
      <c r="I70" s="2">
        <f>IF(ISBLANK(H70),"",LOOKUP(H70,Punkteraster!$A$2:$B$31))</f>
        <v>45</v>
      </c>
      <c r="J70">
        <v>4</v>
      </c>
      <c r="K70" s="2">
        <f>IF(ISBLANK(J70),"",LOOKUP(J70,Punkteraster!$A$2:$B$31))</f>
        <v>50</v>
      </c>
      <c r="L70">
        <v>5</v>
      </c>
      <c r="M70" s="2">
        <f>IF(ISBLANK(L70),"",LOOKUP(L70,Punkteraster!$A$2:$B$31))</f>
        <v>45</v>
      </c>
      <c r="N70">
        <v>6</v>
      </c>
      <c r="O70" s="2">
        <f>IF(ISBLANK(N70),"",LOOKUP(N70,Punkteraster!$A$2:$B$31))</f>
        <v>40</v>
      </c>
      <c r="P70">
        <v>5</v>
      </c>
      <c r="Q70" s="2">
        <f>IF(ISBLANK(P70),"",LOOKUP(P70,Punkteraster!$A$2:$B$31))</f>
        <v>45</v>
      </c>
      <c r="R70">
        <v>4</v>
      </c>
      <c r="S70" s="2">
        <f>IF(ISBLANK(R70),"",LOOKUP(R70,Punkteraster!$A$2:$B$31))</f>
        <v>50</v>
      </c>
      <c r="T70">
        <v>5</v>
      </c>
      <c r="U70" s="2">
        <f>IF(ISBLANK(T70),"",LOOKUP(T70,Punkteraster!$A$2:$B$31))</f>
        <v>45</v>
      </c>
      <c r="V70">
        <v>5</v>
      </c>
      <c r="W70" s="2">
        <f>IF(ISBLANK(V70),"",LOOKUP(V70,Punkteraster!$A$2:$B$31))</f>
        <v>45</v>
      </c>
      <c r="X70" s="23">
        <f>SUM(E70,G70,I70,K70,M70,O70,Q70,S70,U70,W70)</f>
        <v>460</v>
      </c>
      <c r="Y70" s="25">
        <f>_xlfn.RANK.EQ(X70,$X$66:$X$76)</f>
        <v>5</v>
      </c>
    </row>
    <row r="71" spans="1:26" ht="24" x14ac:dyDescent="0.25">
      <c r="A71" s="6" t="s">
        <v>38</v>
      </c>
      <c r="B71" s="6">
        <v>2013</v>
      </c>
      <c r="C71" s="7" t="s">
        <v>10</v>
      </c>
      <c r="D71" s="45">
        <v>6</v>
      </c>
      <c r="E71" s="2">
        <f>IF(ISBLANK(D71),"",LOOKUP(D71,Punkteraster!$A$2:$B$31))</f>
        <v>40</v>
      </c>
      <c r="F71">
        <v>6</v>
      </c>
      <c r="G71" s="2">
        <f>IF(ISBLANK(F71),"",LOOKUP(F71,Punkteraster!$A$2:$B$31))</f>
        <v>40</v>
      </c>
      <c r="H71">
        <v>6</v>
      </c>
      <c r="I71" s="2">
        <f>IF(ISBLANK(H71),"",LOOKUP(H71,Punkteraster!$A$2:$B$31))</f>
        <v>40</v>
      </c>
      <c r="J71">
        <v>5</v>
      </c>
      <c r="K71" s="2">
        <f>IF(ISBLANK(J71),"",LOOKUP(J71,Punkteraster!$A$2:$B$31))</f>
        <v>45</v>
      </c>
      <c r="L71">
        <v>4</v>
      </c>
      <c r="M71" s="2">
        <f>IF(ISBLANK(L71),"",LOOKUP(L71,Punkteraster!$A$2:$B$31))</f>
        <v>50</v>
      </c>
      <c r="N71">
        <v>5</v>
      </c>
      <c r="O71" s="2">
        <f>IF(ISBLANK(N71),"",LOOKUP(N71,Punkteraster!$A$2:$B$31))</f>
        <v>45</v>
      </c>
      <c r="P71">
        <v>6</v>
      </c>
      <c r="Q71" s="2">
        <f>IF(ISBLANK(P71),"",LOOKUP(P71,Punkteraster!$A$2:$B$31))</f>
        <v>40</v>
      </c>
      <c r="R71">
        <v>6</v>
      </c>
      <c r="S71" s="2">
        <f>IF(ISBLANK(R71),"",LOOKUP(R71,Punkteraster!$A$2:$B$31))</f>
        <v>40</v>
      </c>
      <c r="T71">
        <v>6</v>
      </c>
      <c r="U71" s="2">
        <f>IF(ISBLANK(T71),"",LOOKUP(T71,Punkteraster!$A$2:$B$31))</f>
        <v>40</v>
      </c>
      <c r="V71">
        <v>6</v>
      </c>
      <c r="W71" s="2">
        <f>IF(ISBLANK(V71),"",LOOKUP(V71,Punkteraster!$A$2:$B$31))</f>
        <v>40</v>
      </c>
      <c r="X71" s="23">
        <f>SUM(E71,G71,I71,K71,M71,O71,Q71,S71,U71,W71)</f>
        <v>420</v>
      </c>
      <c r="Y71" s="25">
        <f>_xlfn.RANK.EQ(X71,$X$66:$X$76)</f>
        <v>6</v>
      </c>
    </row>
    <row r="72" spans="1:26" ht="24" x14ac:dyDescent="0.25">
      <c r="A72" s="6" t="s">
        <v>29</v>
      </c>
      <c r="B72" s="6">
        <v>2013</v>
      </c>
      <c r="C72" s="7" t="s">
        <v>8</v>
      </c>
      <c r="D72" s="45">
        <v>8</v>
      </c>
      <c r="E72" s="2">
        <f>IF(ISBLANK(D72),"",LOOKUP(D72,Punkteraster!$A$2:$B$31))</f>
        <v>32</v>
      </c>
      <c r="F72">
        <v>7</v>
      </c>
      <c r="G72" s="2">
        <f>IF(ISBLANK(F72),"",LOOKUP(F72,Punkteraster!$A$2:$B$31))</f>
        <v>36</v>
      </c>
      <c r="H72">
        <v>7</v>
      </c>
      <c r="I72" s="2">
        <f>IF(ISBLANK(H72),"",LOOKUP(H72,Punkteraster!$A$2:$B$31))</f>
        <v>36</v>
      </c>
      <c r="J72">
        <v>6</v>
      </c>
      <c r="K72" s="2">
        <f>IF(ISBLANK(J72),"",LOOKUP(J72,Punkteraster!$A$2:$B$31))</f>
        <v>40</v>
      </c>
      <c r="L72">
        <v>6</v>
      </c>
      <c r="M72" s="2">
        <f>IF(ISBLANK(L72),"",LOOKUP(L72,Punkteraster!$A$2:$B$31))</f>
        <v>40</v>
      </c>
      <c r="O72" s="2" t="str">
        <f>IF(ISBLANK(N72),"",LOOKUP(N72,Punkteraster!$A$2:$B$31))</f>
        <v/>
      </c>
      <c r="P72">
        <v>7</v>
      </c>
      <c r="Q72" s="2">
        <f>IF(ISBLANK(P72),"",LOOKUP(P72,Punkteraster!$A$2:$B$31))</f>
        <v>36</v>
      </c>
      <c r="R72">
        <v>7</v>
      </c>
      <c r="S72" s="2">
        <f>IF(ISBLANK(R72),"",LOOKUP(R72,Punkteraster!$A$2:$B$31))</f>
        <v>36</v>
      </c>
      <c r="T72">
        <v>7</v>
      </c>
      <c r="U72" s="2">
        <f>IF(ISBLANK(T72),"",LOOKUP(T72,Punkteraster!$A$2:$B$31))</f>
        <v>36</v>
      </c>
      <c r="V72">
        <v>7</v>
      </c>
      <c r="W72" s="2">
        <f>IF(ISBLANK(V72),"",LOOKUP(V72,Punkteraster!$A$2:$B$31))</f>
        <v>36</v>
      </c>
      <c r="X72" s="23">
        <f>SUM(E72,G72,I72,K72,M72,O72,Q72,S72,U72,W72)</f>
        <v>328</v>
      </c>
      <c r="Y72" s="25">
        <f>_xlfn.RANK.EQ(X72,$X$66:$X$76)</f>
        <v>7</v>
      </c>
    </row>
    <row r="73" spans="1:26" ht="24" x14ac:dyDescent="0.25">
      <c r="A73" s="6" t="s">
        <v>58</v>
      </c>
      <c r="B73" s="6">
        <v>2014</v>
      </c>
      <c r="C73" s="7" t="s">
        <v>7</v>
      </c>
      <c r="D73" s="45">
        <v>9</v>
      </c>
      <c r="E73" s="2">
        <f>IF(ISBLANK(D73),"",LOOKUP(D73,Punkteraster!$A$2:$B$31))</f>
        <v>29</v>
      </c>
      <c r="F73">
        <v>9</v>
      </c>
      <c r="G73" s="2">
        <f>IF(ISBLANK(F73),"",LOOKUP(F73,Punkteraster!$A$2:$B$31))</f>
        <v>29</v>
      </c>
      <c r="H73">
        <v>8</v>
      </c>
      <c r="I73" s="2">
        <f>IF(ISBLANK(H73),"",LOOKUP(H73,Punkteraster!$A$2:$B$31))</f>
        <v>32</v>
      </c>
      <c r="J73">
        <v>9</v>
      </c>
      <c r="K73" s="2">
        <f>IF(ISBLANK(J73),"",LOOKUP(J73,Punkteraster!$A$2:$B$31))</f>
        <v>29</v>
      </c>
      <c r="L73">
        <v>10</v>
      </c>
      <c r="M73" s="2">
        <f>IF(ISBLANK(L73),"",LOOKUP(L73,Punkteraster!$A$2:$B$31))</f>
        <v>26</v>
      </c>
      <c r="N73">
        <v>8</v>
      </c>
      <c r="O73" s="2">
        <f>IF(ISBLANK(N73),"",LOOKUP(N73,Punkteraster!$A$2:$B$31))</f>
        <v>32</v>
      </c>
      <c r="P73">
        <v>8</v>
      </c>
      <c r="Q73" s="2">
        <f>IF(ISBLANK(P73),"",LOOKUP(P73,Punkteraster!$A$2:$B$31))</f>
        <v>32</v>
      </c>
      <c r="R73">
        <v>8</v>
      </c>
      <c r="S73" s="2">
        <f>IF(ISBLANK(R73),"",LOOKUP(R73,Punkteraster!$A$2:$B$31))</f>
        <v>32</v>
      </c>
      <c r="T73">
        <v>9</v>
      </c>
      <c r="U73" s="2">
        <f>IF(ISBLANK(T73),"",LOOKUP(T73,Punkteraster!$A$2:$B$31))</f>
        <v>29</v>
      </c>
      <c r="V73">
        <v>9</v>
      </c>
      <c r="W73" s="2">
        <f>IF(ISBLANK(V73),"",LOOKUP(V73,Punkteraster!$A$2:$B$31))</f>
        <v>29</v>
      </c>
      <c r="X73" s="23">
        <f>SUM(E73,G73,I73,K73,M73,O73,Q73,S73,U73,W73)</f>
        <v>299</v>
      </c>
      <c r="Y73" s="25">
        <f>_xlfn.RANK.EQ(X73,$X$66:$X$76)</f>
        <v>8</v>
      </c>
    </row>
    <row r="74" spans="1:26" ht="24" x14ac:dyDescent="0.25">
      <c r="A74" s="6" t="s">
        <v>31</v>
      </c>
      <c r="B74" s="6">
        <v>2014</v>
      </c>
      <c r="C74" s="7" t="s">
        <v>7</v>
      </c>
      <c r="D74" s="45">
        <v>10</v>
      </c>
      <c r="E74" s="2">
        <f>IF(ISBLANK(D74),"",LOOKUP(D74,Punkteraster!$A$2:$B$31))</f>
        <v>26</v>
      </c>
      <c r="F74">
        <v>10</v>
      </c>
      <c r="G74" s="2">
        <f>IF(ISBLANK(F74),"",LOOKUP(F74,Punkteraster!$A$2:$B$31))</f>
        <v>26</v>
      </c>
      <c r="H74">
        <v>10</v>
      </c>
      <c r="I74" s="2">
        <f>IF(ISBLANK(H74),"",LOOKUP(H74,Punkteraster!$A$2:$B$31))</f>
        <v>26</v>
      </c>
      <c r="J74">
        <v>11</v>
      </c>
      <c r="K74" s="2">
        <f>IF(ISBLANK(J74),"",LOOKUP(J74,Punkteraster!$A$2:$B$31))</f>
        <v>24</v>
      </c>
      <c r="L74">
        <v>12</v>
      </c>
      <c r="M74" s="2">
        <f>IF(ISBLANK(L74),"",LOOKUP(L74,Punkteraster!$A$2:$B$31))</f>
        <v>22</v>
      </c>
      <c r="N74">
        <v>9</v>
      </c>
      <c r="O74" s="2">
        <f>IF(ISBLANK(N74),"",LOOKUP(N74,Punkteraster!$A$2:$B$31))</f>
        <v>29</v>
      </c>
      <c r="P74">
        <v>9</v>
      </c>
      <c r="Q74" s="2">
        <f>IF(ISBLANK(P74),"",LOOKUP(P74,Punkteraster!$A$2:$B$31))</f>
        <v>29</v>
      </c>
      <c r="S74" s="2" t="str">
        <f>IF(ISBLANK(R74),"",LOOKUP(R74,Punkteraster!$A$2:$B$31))</f>
        <v/>
      </c>
      <c r="T74">
        <v>10</v>
      </c>
      <c r="U74" s="2">
        <f>IF(ISBLANK(T74),"",LOOKUP(T74,Punkteraster!$A$2:$B$31))</f>
        <v>26</v>
      </c>
      <c r="V74">
        <v>10</v>
      </c>
      <c r="W74" s="2">
        <f>IF(ISBLANK(V74),"",LOOKUP(V74,Punkteraster!$A$2:$B$31))</f>
        <v>26</v>
      </c>
      <c r="X74" s="23">
        <f>SUM(E74,G74,I74,K74,M74,O74,Q74,S74,U74,W74)</f>
        <v>234</v>
      </c>
      <c r="Y74" s="25">
        <f>_xlfn.RANK.EQ(X74,$X$66:$X$76)</f>
        <v>9</v>
      </c>
    </row>
    <row r="75" spans="1:26" ht="24" x14ac:dyDescent="0.25">
      <c r="A75" s="6" t="s">
        <v>33</v>
      </c>
      <c r="B75" s="6">
        <v>2014</v>
      </c>
      <c r="C75" s="7" t="s">
        <v>7</v>
      </c>
      <c r="D75" s="45">
        <v>7</v>
      </c>
      <c r="E75" s="2">
        <f>IF(ISBLANK(D75),"",LOOKUP(D75,Punkteraster!$A$2:$B$31))</f>
        <v>36</v>
      </c>
      <c r="F75">
        <v>8</v>
      </c>
      <c r="G75" s="2">
        <f>IF(ISBLANK(F75),"",LOOKUP(F75,Punkteraster!$A$2:$B$31))</f>
        <v>32</v>
      </c>
      <c r="H75">
        <v>9</v>
      </c>
      <c r="I75" s="2">
        <f>IF(ISBLANK(H75),"",LOOKUP(H75,Punkteraster!$A$2:$B$31))</f>
        <v>29</v>
      </c>
      <c r="J75">
        <v>10</v>
      </c>
      <c r="K75" s="2">
        <f>IF(ISBLANK(J75),"",LOOKUP(J75,Punkteraster!$A$2:$B$31))</f>
        <v>26</v>
      </c>
      <c r="L75">
        <v>9</v>
      </c>
      <c r="M75" s="2">
        <f>IF(ISBLANK(L75),"",LOOKUP(L75,Punkteraster!$A$2:$B$31))</f>
        <v>29</v>
      </c>
      <c r="O75" s="2" t="str">
        <f>IF(ISBLANK(N75),"",LOOKUP(N75,Punkteraster!$A$2:$B$31))</f>
        <v/>
      </c>
      <c r="Q75" s="2" t="str">
        <f>IF(ISBLANK(P75),"",LOOKUP(P75,Punkteraster!$A$2:$B$31))</f>
        <v/>
      </c>
      <c r="S75" s="2" t="str">
        <f>IF(ISBLANK(R75),"",LOOKUP(R75,Punkteraster!$A$2:$B$31))</f>
        <v/>
      </c>
      <c r="T75">
        <v>8</v>
      </c>
      <c r="U75" s="2">
        <f>IF(ISBLANK(T75),"",LOOKUP(T75,Punkteraster!$A$2:$B$31))</f>
        <v>32</v>
      </c>
      <c r="V75">
        <v>8</v>
      </c>
      <c r="W75" s="2">
        <f>IF(ISBLANK(V75),"",LOOKUP(V75,Punkteraster!$A$2:$B$31))</f>
        <v>32</v>
      </c>
      <c r="X75" s="23">
        <f>SUM(E75,G75,I75,K75,M75,O75,Q75,S75,U75,W75)</f>
        <v>216</v>
      </c>
      <c r="Y75" s="25">
        <f>_xlfn.RANK.EQ(X75,$X$66:$X$76)</f>
        <v>10</v>
      </c>
    </row>
    <row r="76" spans="1:26" ht="24" x14ac:dyDescent="0.25">
      <c r="A76" s="6" t="s">
        <v>40</v>
      </c>
      <c r="B76" s="6">
        <v>2013</v>
      </c>
      <c r="C76" s="7" t="s">
        <v>7</v>
      </c>
      <c r="D76" s="45">
        <v>11</v>
      </c>
      <c r="E76" s="2">
        <f>IF(ISBLANK(D76),"",LOOKUP(D76,Punkteraster!$A$2:$B$31))</f>
        <v>24</v>
      </c>
      <c r="F76" s="45">
        <v>11</v>
      </c>
      <c r="G76" s="2">
        <f>IF(ISBLANK(F76),"",LOOKUP(F76,Punkteraster!$A$2:$B$31))</f>
        <v>24</v>
      </c>
      <c r="H76" s="45">
        <v>11</v>
      </c>
      <c r="I76" s="2">
        <f>IF(ISBLANK(H76),"",LOOKUP(H76,Punkteraster!$A$2:$B$31))</f>
        <v>24</v>
      </c>
      <c r="J76" s="45">
        <v>12</v>
      </c>
      <c r="K76" s="2">
        <f>IF(ISBLANK(J76),"",LOOKUP(J76,Punkteraster!$A$2:$B$31))</f>
        <v>22</v>
      </c>
      <c r="L76">
        <v>13</v>
      </c>
      <c r="M76" s="2">
        <f>IF(ISBLANK(L76),"",LOOKUP(L76,Punkteraster!$A$2:$B$31))</f>
        <v>20</v>
      </c>
      <c r="N76">
        <v>11</v>
      </c>
      <c r="O76" s="2">
        <f>IF(ISBLANK(N76),"",LOOKUP(N76,Punkteraster!$A$2:$B$31))</f>
        <v>24</v>
      </c>
      <c r="P76" s="45"/>
      <c r="Q76" s="2" t="str">
        <f>IF(ISBLANK(P76),"",LOOKUP(P76,Punkteraster!$A$2:$B$31))</f>
        <v/>
      </c>
      <c r="S76" s="2" t="str">
        <f>IF(ISBLANK(R76),"",LOOKUP(R76,Punkteraster!$A$2:$B$31))</f>
        <v/>
      </c>
      <c r="T76">
        <v>12</v>
      </c>
      <c r="U76" s="2">
        <f>IF(ISBLANK(T76),"",LOOKUP(T76,Punkteraster!$A$2:$B$31))</f>
        <v>22</v>
      </c>
      <c r="V76">
        <v>12</v>
      </c>
      <c r="W76" s="2">
        <f>IF(ISBLANK(V76),"",LOOKUP(V76,Punkteraster!$A$2:$B$31))</f>
        <v>22</v>
      </c>
      <c r="X76" s="23">
        <f>SUM(E76,G76,I76,K76,M76,O76,Q76,S76,U76,W76)</f>
        <v>182</v>
      </c>
      <c r="Y76" s="25">
        <f>_xlfn.RANK.EQ(X76,$X$66:$X$76)</f>
        <v>11</v>
      </c>
    </row>
    <row r="77" spans="1:26" ht="24" x14ac:dyDescent="0.25">
      <c r="A77" s="6" t="s">
        <v>21</v>
      </c>
      <c r="B77" s="6">
        <v>2015</v>
      </c>
      <c r="C77" s="7" t="s">
        <v>10</v>
      </c>
      <c r="E77" s="2" t="str">
        <f>IF(ISBLANK(D77),"",LOOKUP(D77,Punkteraster!$A$2:$B$31))</f>
        <v/>
      </c>
      <c r="G77" s="2" t="str">
        <f>IF(ISBLANK(F77),"",LOOKUP(F77,Punkteraster!$A$2:$B$31))</f>
        <v/>
      </c>
      <c r="I77" s="2" t="str">
        <f>IF(ISBLANK(H77),"",LOOKUP(H77,Punkteraster!$A$2:$B$31))</f>
        <v/>
      </c>
      <c r="J77">
        <v>8</v>
      </c>
      <c r="K77" s="2">
        <f>IF(ISBLANK(J77),"",LOOKUP(J77,Punkteraster!$A$2:$B$31))</f>
        <v>32</v>
      </c>
      <c r="L77">
        <v>8</v>
      </c>
      <c r="M77" s="2">
        <f>IF(ISBLANK(L77),"",LOOKUP(L77,Punkteraster!$A$2:$B$31))</f>
        <v>32</v>
      </c>
      <c r="N77" s="45">
        <v>7</v>
      </c>
      <c r="O77" s="2">
        <f>IF(ISBLANK(N77),"",LOOKUP(N77,Punkteraster!$A$2:$B$31))</f>
        <v>36</v>
      </c>
      <c r="Q77" s="2" t="str">
        <f>IF(ISBLANK(P77),"",LOOKUP(P77,Punkteraster!$A$2:$B$31))</f>
        <v/>
      </c>
      <c r="S77" s="2" t="str">
        <f>IF(ISBLANK(R77),"",LOOKUP(R77,Punkteraster!$A$2:$B$31))</f>
        <v/>
      </c>
      <c r="U77" s="2" t="str">
        <f>IF(ISBLANK(T77),"",LOOKUP(T77,Punkteraster!$A$2:$B$31))</f>
        <v/>
      </c>
      <c r="V77"/>
      <c r="W77" s="2" t="str">
        <f>IF(ISBLANK(V77),"",LOOKUP(V77,Punkteraster!$A$2:$B$31))</f>
        <v/>
      </c>
      <c r="X77" s="23">
        <f>SUM(E77,G77,I77,K77,M77,O77,Q77,S77,U77,W77)</f>
        <v>100</v>
      </c>
      <c r="Y77" s="25">
        <f>_xlfn.RANK.EQ(X77,$X$66:$X$81)</f>
        <v>12</v>
      </c>
    </row>
    <row r="78" spans="1:26" ht="24" x14ac:dyDescent="0.25">
      <c r="A78" s="6" t="s">
        <v>63</v>
      </c>
      <c r="B78" s="6">
        <v>2013</v>
      </c>
      <c r="C78" s="7" t="s">
        <v>10</v>
      </c>
      <c r="E78" s="2" t="str">
        <f>IF(ISBLANK(D78),"",LOOKUP(D78,Punkteraster!$A$2:$B$31))</f>
        <v/>
      </c>
      <c r="G78" s="2" t="str">
        <f>IF(ISBLANK(F78),"",LOOKUP(F78,Punkteraster!$A$2:$B$31))</f>
        <v/>
      </c>
      <c r="I78" s="2" t="str">
        <f>IF(ISBLANK(H78),"",LOOKUP(H78,Punkteraster!$A$2:$B$31))</f>
        <v/>
      </c>
      <c r="J78">
        <v>13</v>
      </c>
      <c r="K78" s="2">
        <f>IF(ISBLANK(J78),"",LOOKUP(J78,Punkteraster!$A$2:$B$31))</f>
        <v>20</v>
      </c>
      <c r="L78">
        <v>14</v>
      </c>
      <c r="M78" s="2">
        <f>IF(ISBLANK(L78),"",LOOKUP(L78,Punkteraster!$A$2:$B$31))</f>
        <v>18</v>
      </c>
      <c r="O78" s="2" t="str">
        <f>IF(ISBLANK(N78),"",LOOKUP(N78,Punkteraster!$A$2:$B$31))</f>
        <v/>
      </c>
      <c r="Q78" s="2" t="str">
        <f>IF(ISBLANK(P78),"",LOOKUP(P78,Punkteraster!$A$2:$B$31))</f>
        <v/>
      </c>
      <c r="S78" s="2" t="str">
        <f>IF(ISBLANK(R78),"",LOOKUP(R78,Punkteraster!$A$2:$B$31))</f>
        <v/>
      </c>
      <c r="T78">
        <v>11</v>
      </c>
      <c r="U78" s="2">
        <f>IF(ISBLANK(T78),"",LOOKUP(T78,Punkteraster!$A$2:$B$31))</f>
        <v>24</v>
      </c>
      <c r="V78">
        <v>11</v>
      </c>
      <c r="W78" s="2">
        <f>IF(ISBLANK(V78),"",LOOKUP(V78,Punkteraster!$A$2:$B$31))</f>
        <v>24</v>
      </c>
      <c r="X78" s="23">
        <f>SUM(E78,G78,I78,K78,M78,O78,Q78,S78,U78,W78)</f>
        <v>86</v>
      </c>
      <c r="Y78" s="25">
        <f>_xlfn.RANK.EQ(X78,$X$66:$X$81)</f>
        <v>13</v>
      </c>
    </row>
    <row r="79" spans="1:26" ht="24" x14ac:dyDescent="0.25">
      <c r="A79" s="6" t="s">
        <v>25</v>
      </c>
      <c r="B79" s="6">
        <v>2015</v>
      </c>
      <c r="C79" s="7" t="s">
        <v>8</v>
      </c>
      <c r="D79" s="45"/>
      <c r="E79" s="2"/>
      <c r="F79" s="45"/>
      <c r="G79" s="2"/>
      <c r="H79" s="45"/>
      <c r="I79" s="2"/>
      <c r="J79" s="45"/>
      <c r="K79" s="2"/>
      <c r="L79" s="45"/>
      <c r="M79" s="2"/>
      <c r="N79" s="81">
        <v>10</v>
      </c>
      <c r="O79" s="2">
        <f>IF(ISBLANK(N79),"",LOOKUP(N79,Punkteraster!$A$2:$B$31))</f>
        <v>26</v>
      </c>
      <c r="P79" s="45">
        <v>10</v>
      </c>
      <c r="Q79" s="2">
        <f>IF(ISBLANK(P79),"",LOOKUP(P79,Punkteraster!$A$2:$B$31))</f>
        <v>26</v>
      </c>
      <c r="R79" s="45">
        <v>9</v>
      </c>
      <c r="S79" s="2">
        <f>IF(ISBLANK(R79),"",LOOKUP(R79,Punkteraster!$A$2:$B$31))</f>
        <v>29</v>
      </c>
      <c r="T79" s="45"/>
      <c r="U79" s="2" t="str">
        <f>IF(ISBLANK(T79),"",LOOKUP(T79,Punkteraster!$A$2:$B$31))</f>
        <v/>
      </c>
      <c r="V79" s="45"/>
      <c r="W79" s="2" t="str">
        <f>IF(ISBLANK(V79),"",LOOKUP(V79,Punkteraster!$A$2:$B$31))</f>
        <v/>
      </c>
      <c r="X79" s="23">
        <f>SUM(E79,G79,I79,K79,M79,O79,Q79,S79,U79,W79)</f>
        <v>81</v>
      </c>
      <c r="Y79" s="25">
        <f>_xlfn.RANK.EQ(X79,$X$66:$X$81)</f>
        <v>14</v>
      </c>
    </row>
    <row r="80" spans="1:26" ht="24" x14ac:dyDescent="0.25">
      <c r="A80" s="6" t="s">
        <v>22</v>
      </c>
      <c r="B80" s="6">
        <v>2013</v>
      </c>
      <c r="C80" s="7" t="s">
        <v>10</v>
      </c>
      <c r="D80" s="81"/>
      <c r="E80" s="2" t="str">
        <f>IF(ISBLANK(D80),"",LOOKUP(D80,Punkteraster!$A$2:$B$31))</f>
        <v/>
      </c>
      <c r="F80" s="81"/>
      <c r="G80" s="2" t="str">
        <f>IF(ISBLANK(F80),"",LOOKUP(F80,Punkteraster!$A$2:$B$31))</f>
        <v/>
      </c>
      <c r="H80" s="81"/>
      <c r="I80" s="2" t="str">
        <f>IF(ISBLANK(H80),"",LOOKUP(H80,Punkteraster!$A$2:$B$31))</f>
        <v/>
      </c>
      <c r="J80" s="81"/>
      <c r="K80" s="2" t="str">
        <f>IF(ISBLANK(J80),"",LOOKUP(J80,Punkteraster!$A$2:$B$31))</f>
        <v/>
      </c>
      <c r="L80" s="81">
        <v>11</v>
      </c>
      <c r="M80" s="2">
        <f>IF(ISBLANK(L80),"",LOOKUP(L80,Punkteraster!$A$2:$B$31))</f>
        <v>24</v>
      </c>
      <c r="N80" s="45"/>
      <c r="O80" s="2" t="str">
        <f>IF(ISBLANK(N80),"",LOOKUP(N80,Punkteraster!$A$2:$B$31))</f>
        <v/>
      </c>
      <c r="P80" s="81"/>
      <c r="Q80" s="2" t="str">
        <f>IF(ISBLANK(P80),"",LOOKUP(P80,Punkteraster!$A$2:$B$31))</f>
        <v/>
      </c>
      <c r="R80" s="81"/>
      <c r="S80" s="2" t="str">
        <f>IF(ISBLANK(R80),"",LOOKUP(R80,Punkteraster!$A$2:$B$31))</f>
        <v/>
      </c>
      <c r="T80" s="81"/>
      <c r="U80" s="2" t="str">
        <f>IF(ISBLANK(T80),"",LOOKUP(T80,Punkteraster!$A$2:$B$31))</f>
        <v/>
      </c>
      <c r="V80" s="81"/>
      <c r="W80" s="2" t="str">
        <f>IF(ISBLANK(V80),"",LOOKUP(V80,Punkteraster!$A$2:$B$31))</f>
        <v/>
      </c>
      <c r="X80" s="23">
        <f>SUM(E80,G80,I80,K80,M80,O80,Q80,S80,U80,W80)</f>
        <v>24</v>
      </c>
      <c r="Y80" s="25">
        <f>_xlfn.RANK.EQ(X80,$X$66:$X$81)</f>
        <v>15</v>
      </c>
    </row>
    <row r="81" spans="1:26" ht="25" thickBot="1" x14ac:dyDescent="0.3">
      <c r="A81" s="10"/>
      <c r="B81" s="10"/>
      <c r="C81" s="11"/>
      <c r="D81" s="8"/>
      <c r="E81" s="9"/>
      <c r="F81" s="8"/>
      <c r="G81" s="9"/>
      <c r="H81" s="8"/>
      <c r="I81" s="9"/>
      <c r="J81" s="8"/>
      <c r="K81" s="9"/>
      <c r="L81" s="8"/>
      <c r="M81" s="9"/>
      <c r="N81" s="8"/>
      <c r="O81" s="9"/>
      <c r="P81" s="27"/>
      <c r="Q81" s="9" t="str">
        <f>IF(ISBLANK(P81),"",LOOKUP(P81,Punkteraster!$A$2:$B$31))</f>
        <v/>
      </c>
      <c r="R81" s="27"/>
      <c r="S81" s="9" t="str">
        <f>IF(ISBLANK(R81),"",LOOKUP(R81,Punkteraster!$A$2:$B$31))</f>
        <v/>
      </c>
      <c r="T81" s="27"/>
      <c r="U81" s="9" t="str">
        <f>IF(ISBLANK(T81),"",LOOKUP(T81,Punkteraster!$A$2:$B$31))</f>
        <v/>
      </c>
      <c r="V81" s="27"/>
      <c r="W81" s="9" t="str">
        <f>IF(ISBLANK(V81),"",LOOKUP(V81,Punkteraster!$A$2:$B$31))</f>
        <v/>
      </c>
      <c r="X81" s="23">
        <f t="shared" ref="X67:X81" si="4">SUM(E81,G81,I81,K81,M81,O81,Q81,S81,U81,W81)</f>
        <v>0</v>
      </c>
      <c r="Y81" s="25"/>
    </row>
    <row r="82" spans="1:26" ht="24" x14ac:dyDescent="0.25">
      <c r="A82" s="32" t="s">
        <v>17</v>
      </c>
      <c r="B82" s="20"/>
      <c r="C82" s="21"/>
      <c r="D82" s="13"/>
      <c r="E82" s="18"/>
      <c r="F82" s="13"/>
      <c r="G82" s="18"/>
      <c r="H82" s="13"/>
      <c r="I82" s="18"/>
      <c r="J82" s="13"/>
      <c r="K82" s="18"/>
      <c r="L82" s="13"/>
      <c r="M82" s="18"/>
      <c r="N82" s="13"/>
      <c r="O82" s="18"/>
      <c r="P82" s="13"/>
      <c r="Q82" s="18"/>
      <c r="R82" s="13"/>
      <c r="S82" s="18"/>
      <c r="T82" s="13"/>
      <c r="U82" s="18"/>
      <c r="V82" s="13"/>
      <c r="W82" s="18"/>
      <c r="X82" s="49"/>
      <c r="Y82" s="48"/>
      <c r="Z82" s="45"/>
    </row>
    <row r="83" spans="1:26" ht="24" x14ac:dyDescent="0.25">
      <c r="A83" s="6" t="s">
        <v>52</v>
      </c>
      <c r="B83" s="6">
        <v>2011</v>
      </c>
      <c r="C83" s="7" t="s">
        <v>8</v>
      </c>
      <c r="D83">
        <v>2</v>
      </c>
      <c r="E83" s="2">
        <f>IF(ISBLANK(D83),"",LOOKUP(D83,Punkteraster!$A$2:$B$31))</f>
        <v>80</v>
      </c>
      <c r="F83">
        <v>1</v>
      </c>
      <c r="G83" s="2">
        <f>IF(ISBLANK(F83),"",LOOKUP(F83,Punkteraster!$A$2:$B$31))</f>
        <v>100</v>
      </c>
      <c r="H83">
        <v>1</v>
      </c>
      <c r="I83" s="2">
        <f>IF(ISBLANK(H83),"",LOOKUP(H83,Punkteraster!$A$2:$B$31))</f>
        <v>100</v>
      </c>
      <c r="J83" s="45">
        <v>1</v>
      </c>
      <c r="K83" s="2">
        <f>IF(ISBLANK(J83),"",LOOKUP(J83,Punkteraster!$A$2:$B$31))</f>
        <v>100</v>
      </c>
      <c r="L83">
        <v>1</v>
      </c>
      <c r="M83" s="2">
        <f>IF(ISBLANK(L83),"",LOOKUP(L83,Punkteraster!$A$2:$B$31))</f>
        <v>100</v>
      </c>
      <c r="N83">
        <v>1</v>
      </c>
      <c r="O83" s="2">
        <f>IF(ISBLANK(N83),"",LOOKUP(N83,Punkteraster!$A$2:$B$31))</f>
        <v>100</v>
      </c>
      <c r="P83">
        <v>1</v>
      </c>
      <c r="Q83" s="2">
        <f>IF(ISBLANK(P83),"",LOOKUP(P83,Punkteraster!$A$2:$B$31))</f>
        <v>100</v>
      </c>
      <c r="S83" s="2" t="str">
        <f>IF(ISBLANK(R83),"",LOOKUP(R83,Punkteraster!$A$2:$B$31))</f>
        <v/>
      </c>
      <c r="T83">
        <v>1</v>
      </c>
      <c r="U83" s="2">
        <f>IF(ISBLANK(T83),"",LOOKUP(T83,Punkteraster!$A$2:$B$31))</f>
        <v>100</v>
      </c>
      <c r="V83">
        <v>1</v>
      </c>
      <c r="W83" s="2">
        <f>IF(ISBLANK(V83),"",LOOKUP(V83,Punkteraster!$A$2:$B$31))</f>
        <v>100</v>
      </c>
      <c r="X83" s="23">
        <f>SUM(E83,G83,I83,K83,M83,O83,Q83,S83,U83,W83)</f>
        <v>880</v>
      </c>
      <c r="Y83" s="25">
        <f>_xlfn.RANK.EQ(X83,$X$83:$X$89)</f>
        <v>1</v>
      </c>
    </row>
    <row r="84" spans="1:26" ht="24" x14ac:dyDescent="0.25">
      <c r="A84" s="6" t="s">
        <v>34</v>
      </c>
      <c r="B84" s="6">
        <v>2011</v>
      </c>
      <c r="C84" s="7" t="s">
        <v>7</v>
      </c>
      <c r="D84">
        <v>1</v>
      </c>
      <c r="E84" s="2">
        <f>IF(ISBLANK(D84),"",LOOKUP(D84,Punkteraster!$A$2:$B$31))</f>
        <v>100</v>
      </c>
      <c r="F84">
        <v>2</v>
      </c>
      <c r="G84" s="2">
        <f>IF(ISBLANK(F84),"",LOOKUP(F84,Punkteraster!$A$2:$B$31))</f>
        <v>80</v>
      </c>
      <c r="H84">
        <v>2</v>
      </c>
      <c r="I84" s="2">
        <f>IF(ISBLANK(H84),"",LOOKUP(H84,Punkteraster!$A$2:$B$31))</f>
        <v>80</v>
      </c>
      <c r="J84" s="45">
        <v>2</v>
      </c>
      <c r="K84" s="2">
        <f>IF(ISBLANK(J84),"",LOOKUP(J84,Punkteraster!$A$2:$B$31))</f>
        <v>80</v>
      </c>
      <c r="L84">
        <v>2</v>
      </c>
      <c r="M84" s="2">
        <f>IF(ISBLANK(L84),"",LOOKUP(L84,Punkteraster!$A$2:$B$31))</f>
        <v>80</v>
      </c>
      <c r="O84" s="2" t="str">
        <f>IF(ISBLANK(N84),"",LOOKUP(N84,Punkteraster!$A$2:$B$31))</f>
        <v/>
      </c>
      <c r="P84">
        <v>2</v>
      </c>
      <c r="Q84" s="2">
        <f>IF(ISBLANK(P84),"",LOOKUP(P84,Punkteraster!$A$2:$B$31))</f>
        <v>80</v>
      </c>
      <c r="R84">
        <v>1</v>
      </c>
      <c r="S84" s="2">
        <f>IF(ISBLANK(R84),"",LOOKUP(R84,Punkteraster!$A$2:$B$31))</f>
        <v>100</v>
      </c>
      <c r="T84">
        <v>2</v>
      </c>
      <c r="U84" s="2">
        <f>IF(ISBLANK(T84),"",LOOKUP(T84,Punkteraster!$A$2:$B$31))</f>
        <v>80</v>
      </c>
      <c r="V84">
        <v>2</v>
      </c>
      <c r="W84" s="2">
        <f>IF(ISBLANK(V84),"",LOOKUP(V84,Punkteraster!$A$2:$B$31))</f>
        <v>80</v>
      </c>
      <c r="X84" s="23">
        <f>SUM(E84,G84,I84,K84,M84,O84,Q84,S84,U84,W84)</f>
        <v>760</v>
      </c>
      <c r="Y84" s="25">
        <f>_xlfn.RANK.EQ(X84,$X$83:$X$89)</f>
        <v>2</v>
      </c>
    </row>
    <row r="85" spans="1:26" ht="24" x14ac:dyDescent="0.25">
      <c r="A85" s="6" t="s">
        <v>59</v>
      </c>
      <c r="B85" s="6">
        <v>2012</v>
      </c>
      <c r="C85" s="7" t="s">
        <v>7</v>
      </c>
      <c r="E85" s="2" t="str">
        <f>IF(ISBLANK(D85),"",LOOKUP(D85,Punkteraster!$A$2:$B$31))</f>
        <v/>
      </c>
      <c r="F85">
        <v>3</v>
      </c>
      <c r="G85" s="2">
        <f>IF(ISBLANK(F85),"",LOOKUP(F85,Punkteraster!$A$2:$B$31))</f>
        <v>60</v>
      </c>
      <c r="H85">
        <v>3</v>
      </c>
      <c r="I85" s="2">
        <f>IF(ISBLANK(H85),"",LOOKUP(H85,Punkteraster!$A$2:$B$31))</f>
        <v>60</v>
      </c>
      <c r="J85" s="45">
        <v>3</v>
      </c>
      <c r="K85" s="2">
        <f>IF(ISBLANK(J85),"",LOOKUP(J85,Punkteraster!$A$2:$B$31))</f>
        <v>60</v>
      </c>
      <c r="L85">
        <v>3</v>
      </c>
      <c r="M85" s="2">
        <f>IF(ISBLANK(L85),"",LOOKUP(L85,Punkteraster!$A$2:$B$31))</f>
        <v>60</v>
      </c>
      <c r="N85">
        <v>2</v>
      </c>
      <c r="O85" s="2">
        <f>IF(ISBLANK(N85),"",LOOKUP(N85,Punkteraster!$A$2:$B$31))</f>
        <v>80</v>
      </c>
      <c r="P85">
        <v>3</v>
      </c>
      <c r="Q85" s="2">
        <f>IF(ISBLANK(P85),"",LOOKUP(P85,Punkteraster!$A$2:$B$31))</f>
        <v>60</v>
      </c>
      <c r="R85">
        <v>2</v>
      </c>
      <c r="S85" s="2">
        <f>IF(ISBLANK(R85),"",LOOKUP(R85,Punkteraster!$A$2:$B$31))</f>
        <v>80</v>
      </c>
      <c r="U85" s="2"/>
      <c r="V85"/>
      <c r="W85" s="2"/>
      <c r="X85" s="23">
        <f>SUM(E85,G85,I85,K85,M85,O85,Q85,S85,U85,W85)</f>
        <v>460</v>
      </c>
      <c r="Y85" s="25">
        <f>_xlfn.RANK.EQ(X85,$X$83:$X$89)</f>
        <v>3</v>
      </c>
    </row>
    <row r="86" spans="1:26" ht="24" x14ac:dyDescent="0.25">
      <c r="A86" s="6" t="s">
        <v>70</v>
      </c>
      <c r="B86" s="6">
        <v>2012</v>
      </c>
      <c r="C86" s="7" t="s">
        <v>10</v>
      </c>
      <c r="E86" s="2" t="str">
        <f>IF(ISBLANK(D86),"",LOOKUP(D86,Punkteraster!$A$2:$B$31))</f>
        <v/>
      </c>
      <c r="G86" s="2" t="str">
        <f>IF(ISBLANK(F86),"",LOOKUP(F86,Punkteraster!$A$2:$B$31))</f>
        <v/>
      </c>
      <c r="I86" s="2" t="str">
        <f>IF(ISBLANK(H86),"",LOOKUP(H86,Punkteraster!$A$2:$B$31))</f>
        <v/>
      </c>
      <c r="K86" s="2" t="str">
        <f>IF(ISBLANK(J86),"",LOOKUP(J86,Punkteraster!$A$2:$B$31))</f>
        <v/>
      </c>
      <c r="L86">
        <v>4</v>
      </c>
      <c r="M86" s="2">
        <f>IF(ISBLANK(L86),"",LOOKUP(L86,Punkteraster!$A$2:$B$31))</f>
        <v>50</v>
      </c>
      <c r="O86" s="2" t="str">
        <f>IF(ISBLANK(N86),"",LOOKUP(N86,Punkteraster!$A$2:$B$31))</f>
        <v/>
      </c>
      <c r="Q86" s="2" t="str">
        <f>IF(ISBLANK(P86),"",LOOKUP(P86,Punkteraster!$A$2:$B$31))</f>
        <v/>
      </c>
      <c r="S86" s="2" t="str">
        <f>IF(ISBLANK(R86),"",LOOKUP(R86,Punkteraster!$A$2:$B$31))</f>
        <v/>
      </c>
      <c r="U86" s="2"/>
      <c r="V86"/>
      <c r="X86" s="23">
        <f>SUM(E86,G86,I86,K86,M86,O86,Q86,S86,U86,W86)</f>
        <v>50</v>
      </c>
      <c r="Y86" s="25">
        <f>_xlfn.RANK.EQ(X86,$X$83:$X$89)</f>
        <v>4</v>
      </c>
    </row>
    <row r="87" spans="1:26" ht="24" x14ac:dyDescent="0.25">
      <c r="A87" s="6"/>
      <c r="B87" s="6"/>
      <c r="C87" s="7"/>
      <c r="E87" s="2" t="str">
        <f>IF(ISBLANK(D87),"",LOOKUP(D87,Punkteraster!$A$2:$B$31))</f>
        <v/>
      </c>
      <c r="G87" s="2" t="str">
        <f>IF(ISBLANK(F87),"",LOOKUP(F87,Punkteraster!$A$2:$B$31))</f>
        <v/>
      </c>
      <c r="I87" s="2" t="str">
        <f>IF(ISBLANK(H87),"",LOOKUP(H87,Punkteraster!$A$2:$B$31))</f>
        <v/>
      </c>
      <c r="K87" s="2" t="str">
        <f>IF(ISBLANK(J87),"",LOOKUP(J87,Punkteraster!$A$2:$B$31))</f>
        <v/>
      </c>
      <c r="M87" s="2" t="str">
        <f>IF(ISBLANK(L87),"",LOOKUP(L87,Punkteraster!$A$2:$B$31))</f>
        <v/>
      </c>
      <c r="O87" s="2" t="str">
        <f>IF(ISBLANK(N87),"",LOOKUP(N87,Punkteraster!$A$2:$B$31))</f>
        <v/>
      </c>
      <c r="Q87" s="2" t="str">
        <f>IF(ISBLANK(P87),"",LOOKUP(P87,Punkteraster!$A$2:$B$31))</f>
        <v/>
      </c>
      <c r="S87" s="2" t="str">
        <f>IF(ISBLANK(R87),"",LOOKUP(R87,Punkteraster!$A$2:$B$31))</f>
        <v/>
      </c>
      <c r="U87" s="2"/>
      <c r="V87"/>
      <c r="X87" s="23">
        <f t="shared" ref="X84:X89" si="5">SUM(E87,G87,I87,K87,M87,O87,Q87,S87,U87,W87)</f>
        <v>0</v>
      </c>
      <c r="Y87" s="25"/>
    </row>
    <row r="88" spans="1:26" ht="24" x14ac:dyDescent="0.25">
      <c r="A88" s="6"/>
      <c r="B88" s="6"/>
      <c r="C88" s="7"/>
      <c r="E88" s="2" t="str">
        <f>IF(ISBLANK(D88),"",LOOKUP(D88,Punkteraster!$A$2:$B$31))</f>
        <v/>
      </c>
      <c r="G88" s="2" t="str">
        <f>IF(ISBLANK(F88),"",LOOKUP(F88,Punkteraster!$A$2:$B$31))</f>
        <v/>
      </c>
      <c r="I88" s="2" t="str">
        <f>IF(ISBLANK(H88),"",LOOKUP(H88,Punkteraster!$A$2:$B$31))</f>
        <v/>
      </c>
      <c r="K88" s="2" t="str">
        <f>IF(ISBLANK(J88),"",LOOKUP(J88,Punkteraster!$A$2:$B$31))</f>
        <v/>
      </c>
      <c r="M88" s="2" t="str">
        <f>IF(ISBLANK(L88),"",LOOKUP(L88,Punkteraster!$A$2:$B$31))</f>
        <v/>
      </c>
      <c r="O88" s="2" t="str">
        <f>IF(ISBLANK(N88),"",LOOKUP(N88,Punkteraster!$A$2:$B$31))</f>
        <v/>
      </c>
      <c r="Q88" s="2" t="str">
        <f>IF(ISBLANK(P88),"",LOOKUP(P88,Punkteraster!$A$2:$B$31))</f>
        <v/>
      </c>
      <c r="S88" s="2" t="str">
        <f>IF(ISBLANK(R88),"",LOOKUP(R88,Punkteraster!$A$2:$B$31))</f>
        <v/>
      </c>
      <c r="U88" s="2" t="str">
        <f>IF(ISBLANK(T88),"",LOOKUP(T88,Punkteraster!$A$2:$B$31))</f>
        <v/>
      </c>
      <c r="V88"/>
      <c r="W88" t="str">
        <f>IF(ISBLANK(V88),"",LOOKUP(V88,Punkteraster!$A$2:$B$31))</f>
        <v/>
      </c>
      <c r="X88" s="23">
        <f t="shared" si="5"/>
        <v>0</v>
      </c>
      <c r="Y88" s="25"/>
    </row>
    <row r="89" spans="1:26" ht="25" thickBot="1" x14ac:dyDescent="0.3">
      <c r="A89" s="10"/>
      <c r="B89" s="10"/>
      <c r="C89" s="11"/>
      <c r="D89" s="8"/>
      <c r="E89" s="9" t="str">
        <f>IF(ISBLANK(D89),"",LOOKUP(D89,Punkteraster!$A$2:$B$31))</f>
        <v/>
      </c>
      <c r="F89" s="8"/>
      <c r="G89" s="9" t="str">
        <f>IF(ISBLANK(F89),"",LOOKUP(F89,Punkteraster!$A$2:$B$31))</f>
        <v/>
      </c>
      <c r="H89" s="8"/>
      <c r="I89" s="9" t="str">
        <f>IF(ISBLANK(H89),"",LOOKUP(H89,Punkteraster!$A$2:$B$31))</f>
        <v/>
      </c>
      <c r="J89" s="8"/>
      <c r="K89" s="9" t="str">
        <f>IF(ISBLANK(J89),"",LOOKUP(J89,Punkteraster!$A$2:$B$31))</f>
        <v/>
      </c>
      <c r="L89" s="8"/>
      <c r="M89" s="9" t="str">
        <f>IF(ISBLANK(L89),"",LOOKUP(L89,Punkteraster!$A$2:$B$31))</f>
        <v/>
      </c>
      <c r="N89" s="8"/>
      <c r="O89" s="9" t="str">
        <f>IF(ISBLANK(N89),"",LOOKUP(N89,Punkteraster!$A$2:$B$31))</f>
        <v/>
      </c>
      <c r="P89" s="8"/>
      <c r="Q89" s="9" t="str">
        <f>IF(ISBLANK(P89),"",LOOKUP(P89,Punkteraster!$A$2:$B$31))</f>
        <v/>
      </c>
      <c r="R89" s="8"/>
      <c r="S89" s="9" t="str">
        <f>IF(ISBLANK(R89),"",LOOKUP(R89,Punkteraster!$A$2:$B$31))</f>
        <v/>
      </c>
      <c r="T89" s="8"/>
      <c r="U89" s="9" t="str">
        <f>IF(ISBLANK(T89),"",LOOKUP(T89,Punkteraster!$A$2:$B$31))</f>
        <v/>
      </c>
      <c r="V89" s="8"/>
      <c r="W89" s="9" t="str">
        <f>IF(ISBLANK(V89),"",LOOKUP(V89,Punkteraster!$A$2:$B$31))</f>
        <v/>
      </c>
      <c r="X89" s="23">
        <f t="shared" si="5"/>
        <v>0</v>
      </c>
      <c r="Y89" s="25"/>
    </row>
    <row r="90" spans="1:26" ht="19" x14ac:dyDescent="0.25">
      <c r="A90" s="6"/>
      <c r="B90" s="6"/>
      <c r="C90" s="6"/>
      <c r="V90"/>
    </row>
    <row r="91" spans="1:26" ht="24" x14ac:dyDescent="0.3">
      <c r="B91" s="6"/>
      <c r="C91" s="12" t="s">
        <v>11</v>
      </c>
    </row>
    <row r="92" spans="1:26" ht="24" x14ac:dyDescent="0.3">
      <c r="A92" s="6"/>
      <c r="B92" s="6"/>
      <c r="C92" s="6" t="s">
        <v>7</v>
      </c>
      <c r="E92">
        <f>SUMIF($C$11:$C$85,"ASVÖ NTS",E11:E85)</f>
        <v>445</v>
      </c>
      <c r="G92">
        <f t="shared" ref="G92:U92" si="6">SUMIF($C$11:$C$85,"ASVÖ NTS",G11:G85)</f>
        <v>563</v>
      </c>
      <c r="I92">
        <f t="shared" si="6"/>
        <v>503</v>
      </c>
      <c r="K92">
        <f t="shared" si="6"/>
        <v>488</v>
      </c>
      <c r="M92">
        <f t="shared" si="6"/>
        <v>489</v>
      </c>
      <c r="O92">
        <f t="shared" si="6"/>
        <v>372</v>
      </c>
      <c r="Q92">
        <f t="shared" si="6"/>
        <v>481</v>
      </c>
      <c r="S92">
        <f t="shared" si="6"/>
        <v>485</v>
      </c>
      <c r="U92">
        <f t="shared" si="6"/>
        <v>422</v>
      </c>
      <c r="V92"/>
      <c r="W92">
        <f>SUMIF($C$11:$C$86,"ASVÖ NTS",W11:W86)</f>
        <v>442</v>
      </c>
      <c r="X92" s="17">
        <f>SUM(E92,G92,I92,K92,M92,O92,Q92,S92,U92,W92)</f>
        <v>4690</v>
      </c>
    </row>
    <row r="93" spans="1:26" ht="24" x14ac:dyDescent="0.3">
      <c r="C93" s="6" t="s">
        <v>10</v>
      </c>
      <c r="E93">
        <f>SUMIF($C$11:$C$85,"ASVÖ SC Höhnhart",E11:E85)</f>
        <v>811</v>
      </c>
      <c r="G93">
        <f t="shared" ref="G93:U93" si="7">SUMIF($C$11:$C$85,"ASVÖ SC Höhnhart",G11:G85)</f>
        <v>743</v>
      </c>
      <c r="I93">
        <f t="shared" si="7"/>
        <v>776</v>
      </c>
      <c r="K93">
        <f t="shared" si="7"/>
        <v>924</v>
      </c>
      <c r="M93">
        <f>SUMIF($C$11:$C$86,"ASVÖ SC Höhnhart",M11:M86)</f>
        <v>1020</v>
      </c>
      <c r="O93">
        <f t="shared" si="7"/>
        <v>747</v>
      </c>
      <c r="Q93">
        <f t="shared" si="7"/>
        <v>821</v>
      </c>
      <c r="S93">
        <f t="shared" si="7"/>
        <v>745</v>
      </c>
      <c r="U93">
        <f t="shared" si="7"/>
        <v>867</v>
      </c>
      <c r="V93"/>
      <c r="W93">
        <f>SUMIF($C$11:$C$86,"ASVÖ SC Höhnhart",W11:W86)</f>
        <v>843</v>
      </c>
      <c r="X93" s="17">
        <f t="shared" ref="X93" si="8">SUM(E93,G93,I93,K93,M93,O93,Q93,S93,U93,W93)</f>
        <v>8297</v>
      </c>
    </row>
    <row r="94" spans="1:26" ht="24" x14ac:dyDescent="0.3">
      <c r="C94" s="6" t="s">
        <v>8</v>
      </c>
      <c r="E94">
        <f>SUMIF($C$11:$C$85,"UVB Hinzenbach",E11:E85)</f>
        <v>985</v>
      </c>
      <c r="G94">
        <f t="shared" ref="G94:W94" si="9">SUMIF($C$11:$C$85,"UVB Hinzenbach",G11:G85)</f>
        <v>870</v>
      </c>
      <c r="I94">
        <f t="shared" si="9"/>
        <v>877</v>
      </c>
      <c r="K94">
        <f t="shared" si="9"/>
        <v>863</v>
      </c>
      <c r="M94">
        <f t="shared" si="9"/>
        <v>839</v>
      </c>
      <c r="O94">
        <f t="shared" si="9"/>
        <v>1183</v>
      </c>
      <c r="Q94">
        <f t="shared" si="9"/>
        <v>892</v>
      </c>
      <c r="S94">
        <f t="shared" si="9"/>
        <v>730</v>
      </c>
      <c r="U94">
        <f t="shared" si="9"/>
        <v>850</v>
      </c>
      <c r="V94"/>
      <c r="W94">
        <f t="shared" si="9"/>
        <v>794</v>
      </c>
      <c r="X94" s="17">
        <f>SUM(E94,G94,I94,K94,M94,O94,Q94,S94,U94,W94)</f>
        <v>8883</v>
      </c>
    </row>
    <row r="96" spans="1:26" x14ac:dyDescent="0.2">
      <c r="V96"/>
    </row>
  </sheetData>
  <sortState xmlns:xlrd2="http://schemas.microsoft.com/office/spreadsheetml/2017/richdata2" ref="A83:Y86">
    <sortCondition ref="Y83:Y86"/>
  </sortState>
  <mergeCells count="68">
    <mergeCell ref="L58:M58"/>
    <mergeCell ref="N58:O58"/>
    <mergeCell ref="P58:Q58"/>
    <mergeCell ref="R58:S58"/>
    <mergeCell ref="V58:W58"/>
    <mergeCell ref="T58:U58"/>
    <mergeCell ref="B58:C58"/>
    <mergeCell ref="D58:E58"/>
    <mergeCell ref="F58:G58"/>
    <mergeCell ref="H58:I58"/>
    <mergeCell ref="J58:K58"/>
    <mergeCell ref="N16:O16"/>
    <mergeCell ref="P16:Q16"/>
    <mergeCell ref="R16:S16"/>
    <mergeCell ref="V16:W16"/>
    <mergeCell ref="D30:E30"/>
    <mergeCell ref="F30:G30"/>
    <mergeCell ref="H30:I30"/>
    <mergeCell ref="J30:K30"/>
    <mergeCell ref="L30:M30"/>
    <mergeCell ref="N30:O30"/>
    <mergeCell ref="P30:Q30"/>
    <mergeCell ref="R30:S30"/>
    <mergeCell ref="V30:W30"/>
    <mergeCell ref="T16:U16"/>
    <mergeCell ref="T30:U30"/>
    <mergeCell ref="A1:W3"/>
    <mergeCell ref="X4:X8"/>
    <mergeCell ref="Y4:Y8"/>
    <mergeCell ref="A4:C8"/>
    <mergeCell ref="D4:D8"/>
    <mergeCell ref="E4:E8"/>
    <mergeCell ref="F4:F8"/>
    <mergeCell ref="G4:G8"/>
    <mergeCell ref="H4:H8"/>
    <mergeCell ref="I4:I8"/>
    <mergeCell ref="J4:J8"/>
    <mergeCell ref="K4:K8"/>
    <mergeCell ref="L4:L8"/>
    <mergeCell ref="P4:P8"/>
    <mergeCell ref="Q4:Q8"/>
    <mergeCell ref="M4:M8"/>
    <mergeCell ref="N10:O10"/>
    <mergeCell ref="P10:Q10"/>
    <mergeCell ref="R10:S10"/>
    <mergeCell ref="V10:W10"/>
    <mergeCell ref="R4:R8"/>
    <mergeCell ref="S4:S8"/>
    <mergeCell ref="N4:N8"/>
    <mergeCell ref="O4:O8"/>
    <mergeCell ref="T10:U10"/>
    <mergeCell ref="T4:T8"/>
    <mergeCell ref="U4:U8"/>
    <mergeCell ref="V4:V8"/>
    <mergeCell ref="W4:W8"/>
    <mergeCell ref="B10:C10"/>
    <mergeCell ref="B30:C30"/>
    <mergeCell ref="J10:K10"/>
    <mergeCell ref="L10:M10"/>
    <mergeCell ref="D10:E10"/>
    <mergeCell ref="F10:G10"/>
    <mergeCell ref="H10:I10"/>
    <mergeCell ref="B16:C16"/>
    <mergeCell ref="D16:E16"/>
    <mergeCell ref="F16:G16"/>
    <mergeCell ref="H16:I16"/>
    <mergeCell ref="J16:K16"/>
    <mergeCell ref="L16:M16"/>
  </mergeCells>
  <phoneticPr fontId="3" type="noConversion"/>
  <pageMargins left="0.7" right="0.7" top="0.78740157499999996" bottom="0.78740157499999996" header="0.3" footer="0.3"/>
  <pageSetup paperSize="9" scale="23"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30A5A-5871-4541-BEA0-9CA7393ADF6D}">
  <sheetPr>
    <pageSetUpPr fitToPage="1"/>
  </sheetPr>
  <dimension ref="A1:W79"/>
  <sheetViews>
    <sheetView tabSelected="1" topLeftCell="A44" workbookViewId="0">
      <selection activeCell="A64" sqref="A64:W66"/>
    </sheetView>
  </sheetViews>
  <sheetFormatPr baseColWidth="10" defaultRowHeight="16" x14ac:dyDescent="0.2"/>
  <cols>
    <col min="1" max="1" width="30" bestFit="1" customWidth="1"/>
    <col min="2" max="2" width="6.83203125" bestFit="1" customWidth="1"/>
    <col min="3" max="3" width="21.6640625" bestFit="1" customWidth="1"/>
    <col min="4" max="4" width="5.5" bestFit="1" customWidth="1"/>
    <col min="5" max="5" width="7.33203125" bestFit="1" customWidth="1"/>
    <col min="6" max="6" width="5.5" bestFit="1" customWidth="1"/>
    <col min="7" max="7" width="7.33203125" bestFit="1" customWidth="1"/>
    <col min="8" max="8" width="5.5" bestFit="1" customWidth="1"/>
    <col min="9" max="9" width="7.33203125" bestFit="1" customWidth="1"/>
    <col min="10" max="10" width="5.5" bestFit="1" customWidth="1"/>
    <col min="11" max="11" width="7.33203125" bestFit="1" customWidth="1"/>
    <col min="12" max="12" width="5.5" bestFit="1" customWidth="1"/>
    <col min="13" max="13" width="7.33203125" bestFit="1" customWidth="1"/>
    <col min="14" max="14" width="5.5" bestFit="1" customWidth="1"/>
    <col min="15" max="15" width="7.33203125" bestFit="1" customWidth="1"/>
    <col min="16" max="16" width="5.5" bestFit="1" customWidth="1"/>
    <col min="17" max="17" width="7.33203125" bestFit="1" customWidth="1"/>
    <col min="18" max="18" width="5.5" bestFit="1" customWidth="1"/>
    <col min="19" max="19" width="7.33203125" bestFit="1" customWidth="1"/>
    <col min="20" max="20" width="5.5" bestFit="1" customWidth="1"/>
    <col min="21" max="21" width="7.33203125" bestFit="1" customWidth="1"/>
    <col min="22" max="22" width="8.6640625" bestFit="1" customWidth="1"/>
    <col min="23" max="23" width="12.6640625" bestFit="1" customWidth="1"/>
  </cols>
  <sheetData>
    <row r="1" spans="1:23" x14ac:dyDescent="0.2">
      <c r="A1" s="58" t="s">
        <v>12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60"/>
    </row>
    <row r="2" spans="1:23" x14ac:dyDescent="0.2">
      <c r="A2" s="61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3"/>
    </row>
    <row r="3" spans="1:23" ht="55" customHeight="1" x14ac:dyDescent="0.2">
      <c r="A3" s="64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6"/>
    </row>
    <row r="4" spans="1:23" ht="16" customHeight="1" x14ac:dyDescent="0.2">
      <c r="A4" s="69"/>
      <c r="B4" s="69"/>
      <c r="C4" s="69"/>
      <c r="D4" s="54" t="s">
        <v>53</v>
      </c>
      <c r="E4" s="57">
        <v>45906</v>
      </c>
      <c r="F4" s="54" t="s">
        <v>54</v>
      </c>
      <c r="G4" s="57">
        <v>45920</v>
      </c>
      <c r="H4" s="54" t="s">
        <v>55</v>
      </c>
      <c r="I4" s="57">
        <v>45941</v>
      </c>
      <c r="J4" s="54" t="s">
        <v>53</v>
      </c>
      <c r="K4" s="57">
        <v>46021</v>
      </c>
      <c r="L4" s="54" t="s">
        <v>66</v>
      </c>
      <c r="M4" s="57">
        <v>46046</v>
      </c>
      <c r="N4" s="54" t="s">
        <v>69</v>
      </c>
      <c r="O4" s="57">
        <v>45730</v>
      </c>
      <c r="P4" s="75"/>
      <c r="Q4" s="76"/>
      <c r="R4" s="75"/>
      <c r="S4" s="76"/>
      <c r="T4" s="75"/>
      <c r="U4" s="76"/>
      <c r="V4" s="67" t="s">
        <v>5</v>
      </c>
      <c r="W4" s="68" t="s">
        <v>6</v>
      </c>
    </row>
    <row r="5" spans="1:23" x14ac:dyDescent="0.2">
      <c r="A5" s="70"/>
      <c r="B5" s="70"/>
      <c r="C5" s="70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75"/>
      <c r="Q5" s="76"/>
      <c r="R5" s="75"/>
      <c r="S5" s="76"/>
      <c r="T5" s="75"/>
      <c r="U5" s="76"/>
      <c r="V5" s="67"/>
      <c r="W5" s="68"/>
    </row>
    <row r="6" spans="1:23" x14ac:dyDescent="0.2">
      <c r="A6" s="70"/>
      <c r="B6" s="70"/>
      <c r="C6" s="70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75"/>
      <c r="Q6" s="76"/>
      <c r="R6" s="75"/>
      <c r="S6" s="76"/>
      <c r="T6" s="75"/>
      <c r="U6" s="76"/>
      <c r="V6" s="67"/>
      <c r="W6" s="68"/>
    </row>
    <row r="7" spans="1:23" x14ac:dyDescent="0.2">
      <c r="A7" s="70"/>
      <c r="B7" s="70"/>
      <c r="C7" s="70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75"/>
      <c r="Q7" s="76"/>
      <c r="R7" s="75"/>
      <c r="S7" s="76"/>
      <c r="T7" s="75"/>
      <c r="U7" s="76"/>
      <c r="V7" s="67"/>
      <c r="W7" s="68"/>
    </row>
    <row r="8" spans="1:23" ht="105" customHeight="1" thickBot="1" x14ac:dyDescent="0.25">
      <c r="A8" s="71"/>
      <c r="B8" s="71"/>
      <c r="C8" s="71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77"/>
      <c r="Q8" s="78"/>
      <c r="R8" s="77"/>
      <c r="S8" s="78"/>
      <c r="T8" s="77"/>
      <c r="U8" s="78"/>
      <c r="V8" s="67"/>
      <c r="W8" s="68"/>
    </row>
    <row r="9" spans="1:23" ht="17" thickBot="1" x14ac:dyDescent="0.25">
      <c r="A9" s="8" t="s">
        <v>0</v>
      </c>
      <c r="B9" s="8" t="s">
        <v>1</v>
      </c>
      <c r="C9" s="9" t="s">
        <v>2</v>
      </c>
      <c r="D9" s="28" t="s">
        <v>3</v>
      </c>
      <c r="E9" s="29" t="s">
        <v>4</v>
      </c>
      <c r="F9" s="28" t="s">
        <v>3</v>
      </c>
      <c r="G9" s="29" t="s">
        <v>4</v>
      </c>
      <c r="H9" s="28" t="s">
        <v>3</v>
      </c>
      <c r="I9" s="29" t="s">
        <v>4</v>
      </c>
      <c r="J9" s="28" t="s">
        <v>3</v>
      </c>
      <c r="K9" s="29" t="s">
        <v>4</v>
      </c>
      <c r="L9" s="28" t="s">
        <v>3</v>
      </c>
      <c r="M9" s="29" t="s">
        <v>4</v>
      </c>
      <c r="N9" s="30" t="s">
        <v>3</v>
      </c>
      <c r="O9" s="31" t="s">
        <v>4</v>
      </c>
      <c r="P9" s="30" t="s">
        <v>3</v>
      </c>
      <c r="Q9" s="31" t="s">
        <v>4</v>
      </c>
      <c r="R9" s="30" t="s">
        <v>3</v>
      </c>
      <c r="S9" s="31" t="s">
        <v>4</v>
      </c>
      <c r="T9" s="30" t="s">
        <v>3</v>
      </c>
      <c r="U9" s="31" t="s">
        <v>4</v>
      </c>
      <c r="V9" s="15" t="s">
        <v>4</v>
      </c>
      <c r="W9" s="14"/>
    </row>
    <row r="10" spans="1:23" ht="24" x14ac:dyDescent="0.2">
      <c r="A10" s="34" t="s">
        <v>13</v>
      </c>
      <c r="B10" s="50"/>
      <c r="C10" s="51"/>
      <c r="D10" s="52"/>
      <c r="E10" s="53"/>
      <c r="F10" s="52"/>
      <c r="G10" s="53"/>
      <c r="H10" s="52"/>
      <c r="I10" s="53"/>
      <c r="J10" s="52"/>
      <c r="K10" s="53"/>
      <c r="L10" s="52"/>
      <c r="M10" s="53"/>
      <c r="N10" s="52"/>
      <c r="O10" s="53"/>
      <c r="P10" s="52"/>
      <c r="Q10" s="53"/>
      <c r="R10" s="52"/>
      <c r="S10" s="53"/>
      <c r="T10" s="52"/>
      <c r="U10" s="53"/>
      <c r="V10" s="47"/>
      <c r="W10" s="48"/>
    </row>
    <row r="11" spans="1:23" ht="24" x14ac:dyDescent="0.25">
      <c r="A11" s="6" t="s">
        <v>42</v>
      </c>
      <c r="B11" s="6">
        <v>2019</v>
      </c>
      <c r="C11" s="7" t="s">
        <v>10</v>
      </c>
      <c r="D11">
        <v>1</v>
      </c>
      <c r="E11" s="2">
        <f>IF(ISBLANK(D11),"",LOOKUP(D11,Punkteraster!$A$2:$B$31))</f>
        <v>100</v>
      </c>
      <c r="F11">
        <v>1</v>
      </c>
      <c r="G11" s="2">
        <f>IF(ISBLANK(F11),"",LOOKUP(F11,Punkteraster!$A$2:$B$31))</f>
        <v>100</v>
      </c>
      <c r="H11">
        <v>1</v>
      </c>
      <c r="I11" s="2">
        <f>IF(ISBLANK(H11),"",LOOKUP(H11,Punkteraster!$A$2:$B$31))</f>
        <v>100</v>
      </c>
      <c r="J11">
        <v>1</v>
      </c>
      <c r="K11" s="2">
        <f>IF(ISBLANK(J11),"",LOOKUP(J11,Punkteraster!$A$2:$B$31))</f>
        <v>100</v>
      </c>
      <c r="L11">
        <v>1</v>
      </c>
      <c r="M11" s="2">
        <f>IF(ISBLANK(L11),"",LOOKUP(L11,Punkteraster!$A$2:$B$31))</f>
        <v>100</v>
      </c>
      <c r="N11">
        <v>1</v>
      </c>
      <c r="O11" s="2">
        <f>IF(ISBLANK(N11),"",LOOKUP(N11,Punkteraster!$A$2:$B$31))</f>
        <v>100</v>
      </c>
      <c r="Q11" s="2" t="str">
        <f>IF(ISBLANK(P11),"",LOOKUP(P11,Punkteraster!$A$2:$B$31))</f>
        <v/>
      </c>
      <c r="S11" s="2" t="str">
        <f>IF(ISBLANK(R11),"",LOOKUP(R11,Punkteraster!$A$2:$B$31))</f>
        <v/>
      </c>
      <c r="U11" s="2" t="str">
        <f>IF(ISBLANK(T11),"",LOOKUP(T11,Punkteraster!$A$2:$B$31))</f>
        <v/>
      </c>
      <c r="V11" s="23">
        <f>SUM(E11,G11,I11,K11,M11,O11,Q11,S11,U11)</f>
        <v>600</v>
      </c>
      <c r="W11" s="25">
        <f>_xlfn.RANK.EQ(V11,$V$11:$V$15)</f>
        <v>1</v>
      </c>
    </row>
    <row r="12" spans="1:23" ht="24" x14ac:dyDescent="0.25">
      <c r="A12" s="6" t="s">
        <v>43</v>
      </c>
      <c r="B12" s="6">
        <v>2018</v>
      </c>
      <c r="C12" s="7" t="s">
        <v>8</v>
      </c>
      <c r="D12">
        <v>2</v>
      </c>
      <c r="E12" s="2">
        <f>IF(ISBLANK(D12),"",LOOKUP(D12,Punkteraster!$A$2:$B$31))</f>
        <v>80</v>
      </c>
      <c r="F12">
        <v>2</v>
      </c>
      <c r="G12" s="2">
        <f>IF(ISBLANK(F12),"",LOOKUP(F12,Punkteraster!$A$2:$B$31))</f>
        <v>80</v>
      </c>
      <c r="I12" s="2" t="str">
        <f>IF(ISBLANK(H12),"",LOOKUP(H12,Punkteraster!$A$2:$B$31))</f>
        <v/>
      </c>
      <c r="K12" s="2" t="str">
        <f>IF(ISBLANK(J12),"",LOOKUP(J12,Punkteraster!$A$2:$B$31))</f>
        <v/>
      </c>
      <c r="L12">
        <v>2</v>
      </c>
      <c r="M12" s="2">
        <f>IF(ISBLANK(L12),"",LOOKUP(L12,Punkteraster!$A$2:$B$31))</f>
        <v>80</v>
      </c>
      <c r="O12" s="2" t="str">
        <f>IF(ISBLANK(N12),"",LOOKUP(N12,Punkteraster!$A$2:$B$31))</f>
        <v/>
      </c>
      <c r="Q12" s="2" t="str">
        <f>IF(ISBLANK(P12),"",LOOKUP(P12,Punkteraster!$A$2:$B$31))</f>
        <v/>
      </c>
      <c r="S12" s="2" t="str">
        <f>IF(ISBLANK(R12),"",LOOKUP(R12,Punkteraster!$A$2:$B$31))</f>
        <v/>
      </c>
      <c r="U12" s="2" t="str">
        <f>IF(ISBLANK(T12),"",LOOKUP(T12,Punkteraster!$A$2:$B$31))</f>
        <v/>
      </c>
      <c r="V12" s="23">
        <f>SUM(E12,G12,I12,K12,M12,O12,Q12,S12,U12)</f>
        <v>240</v>
      </c>
      <c r="W12" s="25">
        <f>_xlfn.RANK.EQ(V12,$V$11:$V$15)</f>
        <v>2</v>
      </c>
    </row>
    <row r="13" spans="1:23" ht="24" x14ac:dyDescent="0.25">
      <c r="A13" s="6" t="s">
        <v>61</v>
      </c>
      <c r="B13" s="6">
        <v>2018</v>
      </c>
      <c r="C13" s="7" t="s">
        <v>8</v>
      </c>
      <c r="E13" s="2" t="str">
        <f>IF(ISBLANK(D13),"",LOOKUP(D13,Punkteraster!$A$2:$B$31))</f>
        <v/>
      </c>
      <c r="G13" s="2" t="str">
        <f>IF(ISBLANK(F13),"",LOOKUP(F13,Punkteraster!$A$2:$B$31))</f>
        <v/>
      </c>
      <c r="I13" s="2" t="str">
        <f>IF(ISBLANK(H13),"",LOOKUP(H13,Punkteraster!$A$2:$B$31))</f>
        <v/>
      </c>
      <c r="J13">
        <v>2</v>
      </c>
      <c r="K13" s="2">
        <f>IF(ISBLANK(J13),"",LOOKUP(J13,Punkteraster!$A$2:$B$31))</f>
        <v>80</v>
      </c>
      <c r="M13" s="2" t="str">
        <f>IF(ISBLANK(L13),"",LOOKUP(L13,Punkteraster!$A$2:$B$31))</f>
        <v/>
      </c>
      <c r="O13" s="2" t="str">
        <f>IF(ISBLANK(N13),"",LOOKUP(N13,Punkteraster!$A$2:$B$31))</f>
        <v/>
      </c>
      <c r="Q13" s="2" t="str">
        <f>IF(ISBLANK(P13),"",LOOKUP(P13,Punkteraster!$A$2:$B$31))</f>
        <v/>
      </c>
      <c r="S13" s="2" t="str">
        <f>IF(ISBLANK(R13),"",LOOKUP(R13,Punkteraster!$A$2:$B$31))</f>
        <v/>
      </c>
      <c r="U13" s="2" t="str">
        <f>IF(ISBLANK(T13),"",LOOKUP(T13,Punkteraster!$A$2:$B$31))</f>
        <v/>
      </c>
      <c r="V13" s="23">
        <f>SUM(E13,G13,I13,K13,M13,O13,Q13,S13,U13)</f>
        <v>80</v>
      </c>
      <c r="W13" s="25">
        <f>_xlfn.RANK.EQ(V13,$V$11:$V$15)</f>
        <v>3</v>
      </c>
    </row>
    <row r="14" spans="1:23" ht="24" x14ac:dyDescent="0.25">
      <c r="A14" s="6"/>
      <c r="B14" s="6"/>
      <c r="C14" s="7"/>
      <c r="E14" s="2" t="str">
        <f>IF(ISBLANK(D14),"",LOOKUP(D14,Punkteraster!$A$2:$B$31))</f>
        <v/>
      </c>
      <c r="G14" s="2" t="str">
        <f>IF(ISBLANK(F14),"",LOOKUP(F14,Punkteraster!$A$2:$B$31))</f>
        <v/>
      </c>
      <c r="I14" s="2" t="str">
        <f>IF(ISBLANK(H14),"",LOOKUP(H14,Punkteraster!$A$2:$B$31))</f>
        <v/>
      </c>
      <c r="K14" s="2" t="str">
        <f>IF(ISBLANK(J14),"",LOOKUP(J14,Punkteraster!$A$2:$B$31))</f>
        <v/>
      </c>
      <c r="M14" s="2" t="str">
        <f>IF(ISBLANK(L14),"",LOOKUP(L14,Punkteraster!$A$2:$B$31))</f>
        <v/>
      </c>
      <c r="O14" s="2" t="str">
        <f>IF(ISBLANK(N14),"",LOOKUP(N14,Punkteraster!$A$2:$B$31))</f>
        <v/>
      </c>
      <c r="Q14" s="2" t="str">
        <f>IF(ISBLANK(P14),"",LOOKUP(P14,Punkteraster!$A$2:$B$31))</f>
        <v/>
      </c>
      <c r="S14" s="2" t="str">
        <f>IF(ISBLANK(R14),"",LOOKUP(R14,Punkteraster!$A$2:$B$31))</f>
        <v/>
      </c>
      <c r="U14" s="2" t="str">
        <f>IF(ISBLANK(T14),"",LOOKUP(T14,Punkteraster!$A$2:$B$31))</f>
        <v/>
      </c>
      <c r="V14" s="23">
        <f>SUM(E14,G14,I14,K14,M14,O14,Q14,S14,U14)</f>
        <v>0</v>
      </c>
      <c r="W14" s="25"/>
    </row>
    <row r="15" spans="1:23" ht="25" thickBot="1" x14ac:dyDescent="0.25">
      <c r="A15" s="35"/>
      <c r="B15" s="8"/>
      <c r="C15" s="9"/>
      <c r="D15" s="8"/>
      <c r="E15" s="9" t="str">
        <f>IF(ISBLANK(D15),"",LOOKUP(D15,Punkteraster!$A$2:$B$31))</f>
        <v/>
      </c>
      <c r="F15" s="8"/>
      <c r="G15" s="9" t="str">
        <f>IF(ISBLANK(F15),"",LOOKUP(F15,Punkteraster!$A$2:$B$31))</f>
        <v/>
      </c>
      <c r="H15" s="8"/>
      <c r="I15" s="9" t="str">
        <f>IF(ISBLANK(H15),"",LOOKUP(H15,Punkteraster!$A$2:$B$31))</f>
        <v/>
      </c>
      <c r="J15" s="8"/>
      <c r="K15" s="9" t="str">
        <f>IF(ISBLANK(J15),"",LOOKUP(J15,Punkteraster!$A$2:$B$31))</f>
        <v/>
      </c>
      <c r="L15" s="8"/>
      <c r="M15" s="9" t="str">
        <f>IF(ISBLANK(L15),"",LOOKUP(L15,Punkteraster!$A$2:$B$31))</f>
        <v/>
      </c>
      <c r="N15" s="8"/>
      <c r="O15" s="9" t="str">
        <f>IF(ISBLANK(N15),"",LOOKUP(N15,Punkteraster!$A$2:$B$31))</f>
        <v/>
      </c>
      <c r="P15" s="8"/>
      <c r="Q15" s="9" t="str">
        <f>IF(ISBLANK(P15),"",LOOKUP(P15,Punkteraster!$A$2:$B$31))</f>
        <v/>
      </c>
      <c r="R15" s="8"/>
      <c r="S15" s="9" t="str">
        <f>IF(ISBLANK(R15),"",LOOKUP(R15,Punkteraster!$A$2:$B$31))</f>
        <v/>
      </c>
      <c r="T15" s="8"/>
      <c r="U15" s="9" t="str">
        <f>IF(ISBLANK(T15),"",LOOKUP(T15,Punkteraster!$A$2:$B$31))</f>
        <v/>
      </c>
      <c r="V15" s="23">
        <f>SUM(E15,G15,I15,K15,M15,O15,Q15,S15,U15)</f>
        <v>0</v>
      </c>
      <c r="W15" s="25"/>
    </row>
    <row r="16" spans="1:23" ht="24" x14ac:dyDescent="0.2">
      <c r="A16" s="33" t="s">
        <v>14</v>
      </c>
      <c r="B16" s="50"/>
      <c r="C16" s="51"/>
      <c r="D16" s="52"/>
      <c r="E16" s="53"/>
      <c r="F16" s="52"/>
      <c r="G16" s="53"/>
      <c r="H16" s="52"/>
      <c r="I16" s="53"/>
      <c r="J16" s="52"/>
      <c r="K16" s="53"/>
      <c r="L16" s="52"/>
      <c r="M16" s="53"/>
      <c r="N16" s="52"/>
      <c r="O16" s="53"/>
      <c r="P16" s="52"/>
      <c r="Q16" s="53"/>
      <c r="R16" s="52"/>
      <c r="S16" s="53"/>
      <c r="T16" s="52"/>
      <c r="U16" s="53"/>
      <c r="V16" s="47"/>
      <c r="W16" s="48"/>
    </row>
    <row r="17" spans="1:23" ht="24" x14ac:dyDescent="0.25">
      <c r="A17" s="6" t="s">
        <v>19</v>
      </c>
      <c r="B17" s="6">
        <v>2017</v>
      </c>
      <c r="C17" s="7" t="s">
        <v>10</v>
      </c>
      <c r="D17">
        <v>1</v>
      </c>
      <c r="E17" s="2">
        <f>IF(ISBLANK(D17),"",LOOKUP(D17,Punkteraster!$A$2:$B$31))</f>
        <v>100</v>
      </c>
      <c r="F17">
        <v>1</v>
      </c>
      <c r="G17" s="2">
        <f>IF(ISBLANK(F17),"",LOOKUP(F17,Punkteraster!$A$2:$B$31))</f>
        <v>100</v>
      </c>
      <c r="H17">
        <v>1</v>
      </c>
      <c r="I17" s="2">
        <f>IF(ISBLANK(H17),"",LOOKUP(H17,Punkteraster!$A$2:$B$31))</f>
        <v>100</v>
      </c>
      <c r="J17">
        <v>1</v>
      </c>
      <c r="K17" s="2">
        <f>IF(ISBLANK(J17),"",LOOKUP(J17,Punkteraster!$A$2:$B$31))</f>
        <v>100</v>
      </c>
      <c r="L17">
        <v>2</v>
      </c>
      <c r="M17" s="2">
        <f>IF(ISBLANK(L17),"",LOOKUP(L17,Punkteraster!$A$2:$B$31))</f>
        <v>80</v>
      </c>
      <c r="N17">
        <v>1</v>
      </c>
      <c r="O17" s="2">
        <f>IF(ISBLANK(N17),"",LOOKUP(N17,Punkteraster!$A$2:$B$31))</f>
        <v>100</v>
      </c>
      <c r="Q17" s="2" t="str">
        <f>IF(ISBLANK(P17),"",LOOKUP(P17,Punkteraster!$A$2:$B$31))</f>
        <v/>
      </c>
      <c r="S17" s="2" t="str">
        <f>IF(ISBLANK(R17),"",LOOKUP(R17,Punkteraster!$A$2:$B$31))</f>
        <v/>
      </c>
      <c r="U17" s="2" t="str">
        <f>IF(ISBLANK(T17),"",LOOKUP(T17,Punkteraster!$A$2:$B$31))</f>
        <v/>
      </c>
      <c r="V17" s="23">
        <f>SUM(E17,G17,I17,K17,M17,O17,Q17,S17,U17)</f>
        <v>580</v>
      </c>
      <c r="W17" s="25">
        <f>_xlfn.RANK.EQ(V17,$V$17:$V$30)</f>
        <v>1</v>
      </c>
    </row>
    <row r="18" spans="1:23" ht="24" x14ac:dyDescent="0.25">
      <c r="A18" s="6" t="s">
        <v>39</v>
      </c>
      <c r="B18" s="6">
        <v>2016</v>
      </c>
      <c r="C18" s="7" t="s">
        <v>10</v>
      </c>
      <c r="D18">
        <v>3</v>
      </c>
      <c r="E18" s="2">
        <f>IF(ISBLANK(D18),"",LOOKUP(D18,Punkteraster!$A$2:$B$31))</f>
        <v>60</v>
      </c>
      <c r="F18">
        <v>2</v>
      </c>
      <c r="G18" s="2">
        <f>IF(ISBLANK(F18),"",LOOKUP(F18,Punkteraster!$A$2:$B$31))</f>
        <v>80</v>
      </c>
      <c r="H18">
        <v>2</v>
      </c>
      <c r="I18" s="2">
        <f>IF(ISBLANK(H18),"",LOOKUP(H18,Punkteraster!$A$2:$B$31))</f>
        <v>80</v>
      </c>
      <c r="J18">
        <v>2</v>
      </c>
      <c r="K18" s="2">
        <f>IF(ISBLANK(J18),"",LOOKUP(J18,Punkteraster!$A$2:$B$31))</f>
        <v>80</v>
      </c>
      <c r="L18">
        <v>1</v>
      </c>
      <c r="M18" s="2">
        <f>IF(ISBLANK(L18),"",LOOKUP(L18,Punkteraster!$A$2:$B$31))</f>
        <v>100</v>
      </c>
      <c r="N18">
        <v>2</v>
      </c>
      <c r="O18" s="2">
        <f>IF(ISBLANK(N18),"",LOOKUP(N18,Punkteraster!$A$2:$B$31))</f>
        <v>80</v>
      </c>
      <c r="Q18" s="2" t="str">
        <f>IF(ISBLANK(P18),"",LOOKUP(P18,Punkteraster!$A$2:$B$31))</f>
        <v/>
      </c>
      <c r="S18" s="2" t="str">
        <f>IF(ISBLANK(R18),"",LOOKUP(R18,Punkteraster!$A$2:$B$31))</f>
        <v/>
      </c>
      <c r="U18" s="2" t="str">
        <f>IF(ISBLANK(T18),"",LOOKUP(T18,Punkteraster!$A$2:$B$31))</f>
        <v/>
      </c>
      <c r="V18" s="23">
        <f>SUM(E18,G18,I18,K18,M18,O18,Q18,S18,U18)</f>
        <v>480</v>
      </c>
      <c r="W18" s="25">
        <f>_xlfn.RANK.EQ(V18,$V$17:$V$30)</f>
        <v>2</v>
      </c>
    </row>
    <row r="19" spans="1:23" ht="24" x14ac:dyDescent="0.25">
      <c r="A19" s="6" t="s">
        <v>44</v>
      </c>
      <c r="B19" s="6">
        <v>2017</v>
      </c>
      <c r="C19" s="7" t="s">
        <v>8</v>
      </c>
      <c r="D19">
        <v>2</v>
      </c>
      <c r="E19" s="2">
        <f>IF(ISBLANK(D19),"",LOOKUP(D19,Punkteraster!$A$2:$B$31))</f>
        <v>80</v>
      </c>
      <c r="F19">
        <v>3</v>
      </c>
      <c r="G19" s="2">
        <f>IF(ISBLANK(F19),"",LOOKUP(F19,Punkteraster!$A$2:$B$31))</f>
        <v>60</v>
      </c>
      <c r="H19">
        <v>5</v>
      </c>
      <c r="I19" s="2">
        <f>IF(ISBLANK(H19),"",LOOKUP(H19,Punkteraster!$A$2:$B$31))</f>
        <v>45</v>
      </c>
      <c r="J19">
        <v>3</v>
      </c>
      <c r="K19" s="2">
        <f>IF(ISBLANK(J19),"",LOOKUP(J19,Punkteraster!$A$2:$B$31))</f>
        <v>60</v>
      </c>
      <c r="L19">
        <v>4</v>
      </c>
      <c r="M19" s="2">
        <f>IF(ISBLANK(L19),"",LOOKUP(L19,Punkteraster!$A$2:$B$31))</f>
        <v>50</v>
      </c>
      <c r="N19">
        <v>5</v>
      </c>
      <c r="O19" s="2">
        <f>IF(ISBLANK(N19),"",LOOKUP(N19,Punkteraster!$A$2:$B$31))</f>
        <v>45</v>
      </c>
      <c r="Q19" s="2" t="str">
        <f>IF(ISBLANK(P19),"",LOOKUP(P19,Punkteraster!$A$2:$B$31))</f>
        <v/>
      </c>
      <c r="S19" s="2" t="str">
        <f>IF(ISBLANK(R19),"",LOOKUP(R19,Punkteraster!$A$2:$B$31))</f>
        <v/>
      </c>
      <c r="U19" s="2" t="str">
        <f>IF(ISBLANK(T19),"",LOOKUP(T19,Punkteraster!$A$2:$B$31))</f>
        <v/>
      </c>
      <c r="V19" s="23">
        <f>SUM(E19,G19,I19,K19,M19,O19,Q19,S19,U19)</f>
        <v>340</v>
      </c>
      <c r="W19" s="25">
        <f>_xlfn.RANK.EQ(V19,$V$17:$V$30)</f>
        <v>3</v>
      </c>
    </row>
    <row r="20" spans="1:23" ht="24" x14ac:dyDescent="0.25">
      <c r="A20" s="6" t="s">
        <v>46</v>
      </c>
      <c r="B20" s="6">
        <v>2016</v>
      </c>
      <c r="C20" s="7" t="s">
        <v>10</v>
      </c>
      <c r="D20">
        <v>4</v>
      </c>
      <c r="E20" s="2">
        <f>IF(ISBLANK(D20),"",LOOKUP(D20,Punkteraster!$A$2:$B$31))</f>
        <v>50</v>
      </c>
      <c r="F20">
        <v>4</v>
      </c>
      <c r="G20" s="2">
        <f>IF(ISBLANK(F20),"",LOOKUP(F20,Punkteraster!$A$2:$B$31))</f>
        <v>50</v>
      </c>
      <c r="H20">
        <v>3</v>
      </c>
      <c r="I20" s="2">
        <f>IF(ISBLANK(H20),"",LOOKUP(H20,Punkteraster!$A$2:$B$31))</f>
        <v>60</v>
      </c>
      <c r="K20" s="2" t="str">
        <f>IF(ISBLANK(J20),"",LOOKUP(J20,Punkteraster!$A$2:$B$31))</f>
        <v/>
      </c>
      <c r="L20">
        <v>3</v>
      </c>
      <c r="M20" s="2">
        <f>IF(ISBLANK(L20),"",LOOKUP(L20,Punkteraster!$A$2:$B$31))</f>
        <v>60</v>
      </c>
      <c r="N20">
        <v>4</v>
      </c>
      <c r="O20" s="2">
        <f>IF(ISBLANK(N20),"",LOOKUP(N20,Punkteraster!$A$2:$B$31))</f>
        <v>50</v>
      </c>
      <c r="Q20" s="2" t="str">
        <f>IF(ISBLANK(P20),"",LOOKUP(P20,Punkteraster!$A$2:$B$31))</f>
        <v/>
      </c>
      <c r="S20" s="2" t="str">
        <f>IF(ISBLANK(R20),"",LOOKUP(R20,Punkteraster!$A$2:$B$31))</f>
        <v/>
      </c>
      <c r="U20" s="2" t="str">
        <f>IF(ISBLANK(T20),"",LOOKUP(T20,Punkteraster!$A$2:$B$31))</f>
        <v/>
      </c>
      <c r="V20" s="23">
        <f>SUM(E20,G20,I20,K20,M20,O20,Q20,S20,U20)</f>
        <v>270</v>
      </c>
      <c r="W20" s="25">
        <f>_xlfn.RANK.EQ(V20,$V$17:$V$30)</f>
        <v>4</v>
      </c>
    </row>
    <row r="21" spans="1:23" ht="24" x14ac:dyDescent="0.25">
      <c r="A21" s="6" t="s">
        <v>48</v>
      </c>
      <c r="B21" s="6">
        <v>2016</v>
      </c>
      <c r="C21" s="7" t="s">
        <v>8</v>
      </c>
      <c r="D21">
        <v>5</v>
      </c>
      <c r="E21" s="2">
        <f>IF(ISBLANK(D21),"",LOOKUP(D21,Punkteraster!$A$2:$B$31))</f>
        <v>45</v>
      </c>
      <c r="F21">
        <v>5</v>
      </c>
      <c r="G21" s="2">
        <f>IF(ISBLANK(F21),"",LOOKUP(F21,Punkteraster!$A$2:$B$31))</f>
        <v>45</v>
      </c>
      <c r="H21">
        <v>6</v>
      </c>
      <c r="I21" s="2">
        <f>IF(ISBLANK(H21),"",LOOKUP(H21,Punkteraster!$A$2:$B$31))</f>
        <v>40</v>
      </c>
      <c r="J21">
        <v>4</v>
      </c>
      <c r="K21" s="2">
        <f>IF(ISBLANK(J21),"",LOOKUP(J21,Punkteraster!$A$2:$B$31))</f>
        <v>50</v>
      </c>
      <c r="L21">
        <v>6</v>
      </c>
      <c r="M21" s="2">
        <f>IF(ISBLANK(L21),"",LOOKUP(L21,Punkteraster!$A$2:$B$31))</f>
        <v>40</v>
      </c>
      <c r="N21">
        <v>7</v>
      </c>
      <c r="O21" s="2">
        <f>IF(ISBLANK(N21),"",LOOKUP(N21,Punkteraster!$A$2:$B$31))</f>
        <v>36</v>
      </c>
      <c r="Q21" s="2" t="str">
        <f>IF(ISBLANK(P21),"",LOOKUP(P21,Punkteraster!$A$2:$B$31))</f>
        <v/>
      </c>
      <c r="S21" s="2" t="str">
        <f>IF(ISBLANK(R21),"",LOOKUP(R21,Punkteraster!$A$2:$B$31))</f>
        <v/>
      </c>
      <c r="U21" s="2" t="str">
        <f>IF(ISBLANK(T21),"",LOOKUP(T21,Punkteraster!$A$2:$B$31))</f>
        <v/>
      </c>
      <c r="V21" s="23">
        <f>SUM(E21,G21,I21,K21,M21,O21,Q21,S21,U21)</f>
        <v>256</v>
      </c>
      <c r="W21" s="25">
        <f>_xlfn.RANK.EQ(V21,$V$17:$V$30)</f>
        <v>5</v>
      </c>
    </row>
    <row r="22" spans="1:23" ht="24" x14ac:dyDescent="0.25">
      <c r="A22" s="6" t="s">
        <v>60</v>
      </c>
      <c r="B22" s="6">
        <v>2017</v>
      </c>
      <c r="C22" s="7" t="s">
        <v>10</v>
      </c>
      <c r="E22" s="2" t="str">
        <f>IF(ISBLANK(D22),"",LOOKUP(D22,Punkteraster!$A$2:$B$31))</f>
        <v/>
      </c>
      <c r="G22" s="2" t="str">
        <f>IF(ISBLANK(F22),"",LOOKUP(F22,Punkteraster!$A$2:$B$31))</f>
        <v/>
      </c>
      <c r="H22">
        <v>4</v>
      </c>
      <c r="I22" s="2">
        <f>IF(ISBLANK(H22),"",LOOKUP(H22,Punkteraster!$A$2:$B$31))</f>
        <v>50</v>
      </c>
      <c r="J22">
        <v>7</v>
      </c>
      <c r="K22" s="2">
        <f>IF(ISBLANK(J22),"",LOOKUP(J22,Punkteraster!$A$2:$B$31))</f>
        <v>36</v>
      </c>
      <c r="L22">
        <v>5</v>
      </c>
      <c r="M22" s="2">
        <f>IF(ISBLANK(L22),"",LOOKUP(L22,Punkteraster!$A$2:$B$31))</f>
        <v>45</v>
      </c>
      <c r="N22">
        <v>3</v>
      </c>
      <c r="O22" s="2">
        <f>IF(ISBLANK(N22),"",LOOKUP(N22,Punkteraster!$A$2:$B$31))</f>
        <v>60</v>
      </c>
      <c r="Q22" s="2" t="str">
        <f>IF(ISBLANK(P22),"",LOOKUP(P22,Punkteraster!$A$2:$B$31))</f>
        <v/>
      </c>
      <c r="S22" s="2" t="str">
        <f>IF(ISBLANK(R22),"",LOOKUP(R22,Punkteraster!$A$2:$B$31))</f>
        <v/>
      </c>
      <c r="U22" s="2" t="str">
        <f>IF(ISBLANK(T22),"",LOOKUP(T22,Punkteraster!$A$2:$B$31))</f>
        <v/>
      </c>
      <c r="V22" s="23">
        <f>SUM(E22,G22,I22,K22,M22,O22,Q22,S22,U22)</f>
        <v>191</v>
      </c>
      <c r="W22" s="25">
        <f>_xlfn.RANK.EQ(V22,$V$17:$V$30)</f>
        <v>6</v>
      </c>
    </row>
    <row r="23" spans="1:23" ht="24" x14ac:dyDescent="0.25">
      <c r="A23" s="6" t="s">
        <v>45</v>
      </c>
      <c r="B23" s="6">
        <v>2018</v>
      </c>
      <c r="C23" s="7" t="s">
        <v>10</v>
      </c>
      <c r="D23">
        <v>7</v>
      </c>
      <c r="E23" s="2">
        <f>IF(ISBLANK(D23),"",LOOKUP(D23,Punkteraster!$A$2:$B$31))</f>
        <v>36</v>
      </c>
      <c r="G23" s="2" t="str">
        <f>IF(ISBLANK(F23),"",LOOKUP(F23,Punkteraster!$A$2:$B$31))</f>
        <v/>
      </c>
      <c r="H23">
        <v>8</v>
      </c>
      <c r="I23" s="2">
        <f>IF(ISBLANK(H23),"",LOOKUP(H23,Punkteraster!$A$2:$B$31))</f>
        <v>32</v>
      </c>
      <c r="J23">
        <v>6</v>
      </c>
      <c r="K23" s="2">
        <f>IF(ISBLANK(J23),"",LOOKUP(J23,Punkteraster!$A$2:$B$31))</f>
        <v>40</v>
      </c>
      <c r="L23">
        <v>7</v>
      </c>
      <c r="M23" s="2">
        <f>IF(ISBLANK(L23),"",LOOKUP(L23,Punkteraster!$A$2:$B$31))</f>
        <v>36</v>
      </c>
      <c r="N23">
        <v>9</v>
      </c>
      <c r="O23" s="2">
        <f>IF(ISBLANK(N23),"",LOOKUP(N23,Punkteraster!$A$2:$B$31))</f>
        <v>29</v>
      </c>
      <c r="Q23" s="2" t="str">
        <f>IF(ISBLANK(P23),"",LOOKUP(P23,Punkteraster!$A$2:$B$31))</f>
        <v/>
      </c>
      <c r="S23" s="2" t="str">
        <f>IF(ISBLANK(R23),"",LOOKUP(R23,Punkteraster!$A$2:$B$31))</f>
        <v/>
      </c>
      <c r="U23" s="2" t="str">
        <f>IF(ISBLANK(T23),"",LOOKUP(T23,Punkteraster!$A$2:$B$31))</f>
        <v/>
      </c>
      <c r="V23" s="23">
        <f>SUM(E23,G23,I23,K23,M23,O23,Q23,S23,U23)</f>
        <v>173</v>
      </c>
      <c r="W23" s="25">
        <f>_xlfn.RANK.EQ(V23,$V$17:$V$30)</f>
        <v>7</v>
      </c>
    </row>
    <row r="24" spans="1:23" ht="24" x14ac:dyDescent="0.25">
      <c r="A24" s="6" t="s">
        <v>47</v>
      </c>
      <c r="B24" s="6">
        <v>2017</v>
      </c>
      <c r="C24" s="7" t="s">
        <v>8</v>
      </c>
      <c r="D24">
        <v>6</v>
      </c>
      <c r="E24" s="2">
        <f>IF(ISBLANK(D24),"",LOOKUP(D24,Punkteraster!$A$2:$B$31))</f>
        <v>40</v>
      </c>
      <c r="G24" s="2" t="str">
        <f>IF(ISBLANK(F24),"",LOOKUP(F24,Punkteraster!$A$2:$B$31))</f>
        <v/>
      </c>
      <c r="I24" s="2" t="str">
        <f>IF(ISBLANK(H24),"",LOOKUP(H24,Punkteraster!$A$2:$B$31))</f>
        <v/>
      </c>
      <c r="J24">
        <v>5</v>
      </c>
      <c r="K24" s="2">
        <f>IF(ISBLANK(J24),"",LOOKUP(J24,Punkteraster!$A$2:$B$31))</f>
        <v>45</v>
      </c>
      <c r="M24" s="2" t="str">
        <f>IF(ISBLANK(L24),"",LOOKUP(L24,Punkteraster!$A$2:$B$31))</f>
        <v/>
      </c>
      <c r="N24">
        <v>8</v>
      </c>
      <c r="O24" s="2">
        <f>IF(ISBLANK(N24),"",LOOKUP(N24,Punkteraster!$A$2:$B$31))</f>
        <v>32</v>
      </c>
      <c r="Q24" s="2" t="str">
        <f>IF(ISBLANK(P24),"",LOOKUP(P24,Punkteraster!$A$2:$B$31))</f>
        <v/>
      </c>
      <c r="S24" s="2" t="str">
        <f>IF(ISBLANK(R24),"",LOOKUP(R24,Punkteraster!$A$2:$B$31))</f>
        <v/>
      </c>
      <c r="U24" s="2" t="str">
        <f>IF(ISBLANK(T24),"",LOOKUP(T24,Punkteraster!$A$2:$B$31))</f>
        <v/>
      </c>
      <c r="V24" s="23">
        <f>SUM(E24,G24,I24,K24,M24,O24,Q24,S24,U24)</f>
        <v>117</v>
      </c>
      <c r="W24" s="25">
        <f>_xlfn.RANK.EQ(V24,$V$17:$V$30)</f>
        <v>8</v>
      </c>
    </row>
    <row r="25" spans="1:23" ht="24" x14ac:dyDescent="0.25">
      <c r="A25" s="6" t="s">
        <v>61</v>
      </c>
      <c r="B25" s="6">
        <v>2018</v>
      </c>
      <c r="C25" s="7" t="s">
        <v>8</v>
      </c>
      <c r="E25" s="2" t="str">
        <f>IF(ISBLANK(D25),"",LOOKUP(D25,Punkteraster!$A$2:$B$31))</f>
        <v/>
      </c>
      <c r="G25" s="2" t="str">
        <f>IF(ISBLANK(F25),"",LOOKUP(F25,Punkteraster!$A$2:$B$31))</f>
        <v/>
      </c>
      <c r="H25">
        <v>7</v>
      </c>
      <c r="I25" s="2">
        <f>IF(ISBLANK(H25),"",LOOKUP(H25,Punkteraster!$A$2:$B$31))</f>
        <v>36</v>
      </c>
      <c r="K25" s="2" t="str">
        <f>IF(ISBLANK(J25),"",LOOKUP(J25,Punkteraster!$A$2:$B$31))</f>
        <v/>
      </c>
      <c r="L25">
        <v>8</v>
      </c>
      <c r="M25" s="2">
        <f>IF(ISBLANK(L25),"",LOOKUP(L25,Punkteraster!$A$2:$B$31))</f>
        <v>32</v>
      </c>
      <c r="N25">
        <v>6</v>
      </c>
      <c r="O25" s="2">
        <f>IF(ISBLANK(N25),"",LOOKUP(N25,Punkteraster!$A$2:$B$31))</f>
        <v>40</v>
      </c>
      <c r="Q25" s="2" t="str">
        <f>IF(ISBLANK(P25),"",LOOKUP(P25,Punkteraster!$A$2:$B$31))</f>
        <v/>
      </c>
      <c r="S25" s="2" t="str">
        <f>IF(ISBLANK(R25),"",LOOKUP(R25,Punkteraster!$A$2:$B$31))</f>
        <v/>
      </c>
      <c r="U25" s="2" t="str">
        <f>IF(ISBLANK(T25),"",LOOKUP(T25,Punkteraster!$A$2:$B$31))</f>
        <v/>
      </c>
      <c r="V25" s="23">
        <f>SUM(E25,G25,I25,K25,M25,O25,Q25,S25,U25)</f>
        <v>108</v>
      </c>
      <c r="W25" s="25">
        <f>_xlfn.RANK.EQ(V25,$V$17:$V$30)</f>
        <v>9</v>
      </c>
    </row>
    <row r="26" spans="1:23" ht="24" x14ac:dyDescent="0.25">
      <c r="A26" s="6" t="s">
        <v>62</v>
      </c>
      <c r="B26" s="6">
        <v>2018</v>
      </c>
      <c r="C26" s="7" t="s">
        <v>10</v>
      </c>
      <c r="E26" s="2" t="str">
        <f>IF(ISBLANK(D26),"",LOOKUP(D26,Punkteraster!$A$2:$B$31))</f>
        <v/>
      </c>
      <c r="G26" s="2" t="str">
        <f>IF(ISBLANK(F26),"",LOOKUP(F26,Punkteraster!$A$2:$B$31))</f>
        <v/>
      </c>
      <c r="H26">
        <v>9</v>
      </c>
      <c r="I26" s="2">
        <f>IF(ISBLANK(H26),"",LOOKUP(H26,Punkteraster!$A$2:$B$31))</f>
        <v>29</v>
      </c>
      <c r="K26" s="2" t="str">
        <f>IF(ISBLANK(J26),"",LOOKUP(J26,Punkteraster!$A$2:$B$31))</f>
        <v/>
      </c>
      <c r="M26" s="2" t="str">
        <f>IF(ISBLANK(L26),"",LOOKUP(L26,Punkteraster!$A$2:$B$31))</f>
        <v/>
      </c>
      <c r="N26">
        <v>10</v>
      </c>
      <c r="O26" s="2">
        <f>IF(ISBLANK(N26),"",LOOKUP(N26,Punkteraster!$A$2:$B$31))</f>
        <v>26</v>
      </c>
      <c r="Q26" s="2" t="str">
        <f>IF(ISBLANK(P26),"",LOOKUP(P26,Punkteraster!$A$2:$B$31))</f>
        <v/>
      </c>
      <c r="S26" s="2" t="str">
        <f>IF(ISBLANK(R26),"",LOOKUP(R26,Punkteraster!$A$2:$B$31))</f>
        <v/>
      </c>
      <c r="U26" s="2" t="str">
        <f>IF(ISBLANK(T26),"",LOOKUP(T26,Punkteraster!$A$2:$B$31))</f>
        <v/>
      </c>
      <c r="V26" s="23">
        <f>SUM(E26,G26,I26,K26,M26,O26,Q26,S26,U26)</f>
        <v>55</v>
      </c>
      <c r="W26" s="25">
        <f>_xlfn.RANK.EQ(V26,$V$17:$V$30)</f>
        <v>10</v>
      </c>
    </row>
    <row r="27" spans="1:23" ht="24" x14ac:dyDescent="0.25">
      <c r="A27" s="6"/>
      <c r="B27" s="6"/>
      <c r="C27" s="7"/>
      <c r="E27" s="2" t="str">
        <f>IF(ISBLANK(D27),"",LOOKUP(D27,Punkteraster!$A$2:$B$31))</f>
        <v/>
      </c>
      <c r="G27" s="2" t="str">
        <f>IF(ISBLANK(F27),"",LOOKUP(F27,Punkteraster!$A$2:$B$31))</f>
        <v/>
      </c>
      <c r="I27" s="2" t="str">
        <f>IF(ISBLANK(H27),"",LOOKUP(H27,Punkteraster!$A$2:$B$31))</f>
        <v/>
      </c>
      <c r="K27" s="2" t="str">
        <f>IF(ISBLANK(J27),"",LOOKUP(J27,Punkteraster!$A$2:$B$31))</f>
        <v/>
      </c>
      <c r="M27" s="2" t="str">
        <f>IF(ISBLANK(L27),"",LOOKUP(L27,Punkteraster!$A$2:$B$31))</f>
        <v/>
      </c>
      <c r="O27" s="2" t="str">
        <f>IF(ISBLANK(N27),"",LOOKUP(N27,Punkteraster!$A$2:$B$31))</f>
        <v/>
      </c>
      <c r="Q27" s="2" t="str">
        <f>IF(ISBLANK(P27),"",LOOKUP(P27,Punkteraster!$A$2:$B$31))</f>
        <v/>
      </c>
      <c r="S27" s="2" t="str">
        <f>IF(ISBLANK(R27),"",LOOKUP(R27,Punkteraster!$A$2:$B$31))</f>
        <v/>
      </c>
      <c r="U27" s="2" t="str">
        <f>IF(ISBLANK(T27),"",LOOKUP(T27,Punkteraster!$A$2:$B$31))</f>
        <v/>
      </c>
      <c r="V27" s="23">
        <f t="shared" ref="V17:V30" si="0">SUM(E27,G27,I27,K27,M27,O27,Q27,S27,U27)</f>
        <v>0</v>
      </c>
      <c r="W27" s="25"/>
    </row>
    <row r="28" spans="1:23" ht="24" x14ac:dyDescent="0.25">
      <c r="A28" s="6"/>
      <c r="B28" s="6"/>
      <c r="C28" s="7"/>
      <c r="E28" s="2" t="str">
        <f>IF(ISBLANK(D28),"",LOOKUP(D28,Punkteraster!$A$2:$B$31))</f>
        <v/>
      </c>
      <c r="G28" s="2" t="str">
        <f>IF(ISBLANK(F28),"",LOOKUP(F28,Punkteraster!$A$2:$B$31))</f>
        <v/>
      </c>
      <c r="I28" s="2" t="str">
        <f>IF(ISBLANK(H28),"",LOOKUP(H28,Punkteraster!$A$2:$B$31))</f>
        <v/>
      </c>
      <c r="K28" s="2" t="str">
        <f>IF(ISBLANK(J28),"",LOOKUP(J28,Punkteraster!$A$2:$B$31))</f>
        <v/>
      </c>
      <c r="M28" s="2" t="str">
        <f>IF(ISBLANK(L28),"",LOOKUP(L28,Punkteraster!$A$2:$B$31))</f>
        <v/>
      </c>
      <c r="O28" s="2" t="str">
        <f>IF(ISBLANK(N28),"",LOOKUP(N28,Punkteraster!$A$2:$B$31))</f>
        <v/>
      </c>
      <c r="Q28" s="2" t="str">
        <f>IF(ISBLANK(P28),"",LOOKUP(P28,Punkteraster!$A$2:$B$31))</f>
        <v/>
      </c>
      <c r="S28" s="2" t="str">
        <f>IF(ISBLANK(R28),"",LOOKUP(R28,Punkteraster!$A$2:$B$31))</f>
        <v/>
      </c>
      <c r="U28" s="2" t="str">
        <f>IF(ISBLANK(T28),"",LOOKUP(T28,Punkteraster!$A$2:$B$31))</f>
        <v/>
      </c>
      <c r="V28" s="23">
        <f t="shared" si="0"/>
        <v>0</v>
      </c>
      <c r="W28" s="25"/>
    </row>
    <row r="29" spans="1:23" ht="24" x14ac:dyDescent="0.25">
      <c r="A29" s="6"/>
      <c r="B29" s="6"/>
      <c r="C29" s="7"/>
      <c r="E29" s="2" t="str">
        <f>IF(ISBLANK(D29),"",LOOKUP(D29,Punkteraster!$A$2:$B$31))</f>
        <v/>
      </c>
      <c r="G29" s="2" t="str">
        <f>IF(ISBLANK(F29),"",LOOKUP(F29,Punkteraster!$A$2:$B$31))</f>
        <v/>
      </c>
      <c r="I29" s="2" t="str">
        <f>IF(ISBLANK(H29),"",LOOKUP(H29,Punkteraster!$A$2:$B$31))</f>
        <v/>
      </c>
      <c r="K29" s="2" t="str">
        <f>IF(ISBLANK(J29),"",LOOKUP(J29,Punkteraster!$A$2:$B$31))</f>
        <v/>
      </c>
      <c r="M29" s="2" t="str">
        <f>IF(ISBLANK(L29),"",LOOKUP(L29,Punkteraster!$A$2:$B$31))</f>
        <v/>
      </c>
      <c r="O29" s="2" t="str">
        <f>IF(ISBLANK(N29),"",LOOKUP(N29,Punkteraster!$A$2:$B$31))</f>
        <v/>
      </c>
      <c r="Q29" s="2" t="str">
        <f>IF(ISBLANK(P29),"",LOOKUP(P29,Punkteraster!$A$2:$B$31))</f>
        <v/>
      </c>
      <c r="S29" s="2" t="str">
        <f>IF(ISBLANK(R29),"",LOOKUP(R29,Punkteraster!$A$2:$B$31))</f>
        <v/>
      </c>
      <c r="U29" s="2" t="str">
        <f>IF(ISBLANK(T29),"",LOOKUP(T29,Punkteraster!$A$2:$B$31))</f>
        <v/>
      </c>
      <c r="V29" s="23">
        <f t="shared" si="0"/>
        <v>0</v>
      </c>
      <c r="W29" s="25"/>
    </row>
    <row r="30" spans="1:23" ht="25" thickBot="1" x14ac:dyDescent="0.3">
      <c r="A30" s="10"/>
      <c r="B30" s="10"/>
      <c r="C30" s="11"/>
      <c r="D30" s="8"/>
      <c r="E30" s="9" t="str">
        <f>IF(ISBLANK(D30),"",LOOKUP(D30,Punkteraster!$A$2:$B$31))</f>
        <v/>
      </c>
      <c r="F30" s="8"/>
      <c r="G30" s="9" t="str">
        <f>IF(ISBLANK(F30),"",LOOKUP(F30,Punkteraster!$A$2:$B$31))</f>
        <v/>
      </c>
      <c r="H30" s="8"/>
      <c r="I30" s="9" t="str">
        <f>IF(ISBLANK(H30),"",LOOKUP(H30,Punkteraster!$A$2:$B$31))</f>
        <v/>
      </c>
      <c r="J30" s="8"/>
      <c r="K30" s="9" t="str">
        <f>IF(ISBLANK(J30),"",LOOKUP(J30,Punkteraster!$A$2:$B$31))</f>
        <v/>
      </c>
      <c r="L30" s="8"/>
      <c r="M30" s="9" t="str">
        <f>IF(ISBLANK(L30),"",LOOKUP(L30,Punkteraster!$A$2:$B$31))</f>
        <v/>
      </c>
      <c r="N30" s="8"/>
      <c r="O30" s="9" t="str">
        <f>IF(ISBLANK(N30),"",LOOKUP(N30,Punkteraster!$A$2:$B$31))</f>
        <v/>
      </c>
      <c r="P30" s="8"/>
      <c r="Q30" s="9" t="str">
        <f>IF(ISBLANK(P30),"",LOOKUP(P30,Punkteraster!$A$2:$B$31))</f>
        <v/>
      </c>
      <c r="R30" s="8"/>
      <c r="S30" s="9" t="str">
        <f>IF(ISBLANK(R30),"",LOOKUP(R30,Punkteraster!$A$2:$B$31))</f>
        <v/>
      </c>
      <c r="T30" s="8"/>
      <c r="U30" s="9" t="str">
        <f>IF(ISBLANK(T30),"",LOOKUP(T30,Punkteraster!$A$2:$B$31))</f>
        <v/>
      </c>
      <c r="V30" s="23">
        <f t="shared" si="0"/>
        <v>0</v>
      </c>
      <c r="W30" s="25"/>
    </row>
    <row r="31" spans="1:23" ht="24" x14ac:dyDescent="0.2">
      <c r="A31" s="33" t="s">
        <v>15</v>
      </c>
      <c r="B31" s="50"/>
      <c r="C31" s="51"/>
      <c r="D31" s="52"/>
      <c r="E31" s="53"/>
      <c r="F31" s="52"/>
      <c r="G31" s="53"/>
      <c r="H31" s="52"/>
      <c r="I31" s="53"/>
      <c r="J31" s="52"/>
      <c r="K31" s="53"/>
      <c r="L31" s="52"/>
      <c r="M31" s="53"/>
      <c r="N31" s="52"/>
      <c r="O31" s="53"/>
      <c r="P31" s="52"/>
      <c r="Q31" s="53"/>
      <c r="R31" s="52"/>
      <c r="S31" s="53"/>
      <c r="T31" s="52"/>
      <c r="U31" s="53"/>
      <c r="V31" s="47"/>
      <c r="W31" s="48"/>
    </row>
    <row r="32" spans="1:23" ht="24" x14ac:dyDescent="0.25">
      <c r="A32" s="6" t="s">
        <v>32</v>
      </c>
      <c r="B32" s="6">
        <v>2014</v>
      </c>
      <c r="C32" s="7" t="s">
        <v>8</v>
      </c>
      <c r="D32">
        <v>1</v>
      </c>
      <c r="E32" s="2">
        <f>IF(ISBLANK(D32),"",LOOKUP(D32,Punkteraster!$A$2:$B$31))</f>
        <v>100</v>
      </c>
      <c r="F32">
        <v>1</v>
      </c>
      <c r="G32" s="2">
        <f>IF(ISBLANK(F32),"",LOOKUP(F32,Punkteraster!$A$2:$B$31))</f>
        <v>100</v>
      </c>
      <c r="H32">
        <v>2</v>
      </c>
      <c r="I32" s="2">
        <f>IF(ISBLANK(H32),"",LOOKUP(H32,Punkteraster!$A$2:$B$31))</f>
        <v>80</v>
      </c>
      <c r="J32">
        <v>3</v>
      </c>
      <c r="K32" s="2">
        <f>IF(ISBLANK(J32),"",LOOKUP(J32,Punkteraster!$A$2:$B$31))</f>
        <v>60</v>
      </c>
      <c r="L32">
        <v>3</v>
      </c>
      <c r="M32" s="2">
        <f>IF(ISBLANK(L32),"",LOOKUP(L32,Punkteraster!$A$2:$B$31))</f>
        <v>60</v>
      </c>
      <c r="N32">
        <v>2</v>
      </c>
      <c r="O32" s="2">
        <f>IF(ISBLANK(N32),"",LOOKUP(N32,Punkteraster!$A$2:$B$31))</f>
        <v>80</v>
      </c>
      <c r="Q32" s="2" t="str">
        <f>IF(ISBLANK(P32),"",LOOKUP(P32,Punkteraster!$A$2:$B$31))</f>
        <v/>
      </c>
      <c r="S32" s="2" t="str">
        <f>IF(ISBLANK(R32),"",LOOKUP(R32,Punkteraster!$A$2:$B$31))</f>
        <v/>
      </c>
      <c r="U32" s="2" t="str">
        <f>IF(ISBLANK(T32),"",LOOKUP(T32,Punkteraster!$A$2:$B$31))</f>
        <v/>
      </c>
      <c r="V32" s="23">
        <f>SUM(E32,G32,I32,K32,M32,O32,Q32,S32,U32)</f>
        <v>480</v>
      </c>
      <c r="W32" s="25">
        <f>_xlfn.RANK.EQ(V32,$V$32:$V$46)</f>
        <v>1</v>
      </c>
    </row>
    <row r="33" spans="1:23" ht="24" x14ac:dyDescent="0.25">
      <c r="A33" s="6" t="s">
        <v>20</v>
      </c>
      <c r="B33" s="6">
        <v>2015</v>
      </c>
      <c r="C33" s="7" t="s">
        <v>8</v>
      </c>
      <c r="E33" s="2" t="str">
        <f>IF(ISBLANK(D33),"",LOOKUP(D33,Punkteraster!$A$2:$B$31))</f>
        <v/>
      </c>
      <c r="F33">
        <v>2</v>
      </c>
      <c r="G33" s="2">
        <f>IF(ISBLANK(F33),"",LOOKUP(F33,Punkteraster!$A$2:$B$31))</f>
        <v>80</v>
      </c>
      <c r="H33">
        <v>1</v>
      </c>
      <c r="I33" s="2">
        <f>IF(ISBLANK(H33),"",LOOKUP(H33,Punkteraster!$A$2:$B$31))</f>
        <v>100</v>
      </c>
      <c r="J33">
        <v>1</v>
      </c>
      <c r="K33" s="2">
        <f>IF(ISBLANK(J33),"",LOOKUP(J33,Punkteraster!$A$2:$B$31))</f>
        <v>100</v>
      </c>
      <c r="L33">
        <v>2</v>
      </c>
      <c r="M33" s="2">
        <f>IF(ISBLANK(L33),"",LOOKUP(L33,Punkteraster!$A$2:$B$31))</f>
        <v>80</v>
      </c>
      <c r="N33">
        <v>1</v>
      </c>
      <c r="O33" s="2">
        <f>IF(ISBLANK(N33),"",LOOKUP(N33,Punkteraster!$A$2:$B$31))</f>
        <v>100</v>
      </c>
      <c r="Q33" s="2" t="str">
        <f>IF(ISBLANK(P33),"",LOOKUP(P33,Punkteraster!$A$2:$B$31))</f>
        <v/>
      </c>
      <c r="S33" s="2" t="str">
        <f>IF(ISBLANK(R33),"",LOOKUP(R33,Punkteraster!$A$2:$B$31))</f>
        <v/>
      </c>
      <c r="U33" s="2" t="str">
        <f>IF(ISBLANK(T33),"",LOOKUP(T33,Punkteraster!$A$2:$B$31))</f>
        <v/>
      </c>
      <c r="V33" s="23">
        <f>SUM(E33,G33,I33,K33,M33,O33,Q33,S33,U33)</f>
        <v>460</v>
      </c>
      <c r="W33" s="25">
        <f>_xlfn.RANK.EQ(V33,$V$32:$V$46)</f>
        <v>2</v>
      </c>
    </row>
    <row r="34" spans="1:23" ht="24" x14ac:dyDescent="0.25">
      <c r="A34" s="6" t="s">
        <v>21</v>
      </c>
      <c r="B34" s="6">
        <v>2015</v>
      </c>
      <c r="C34" s="7" t="s">
        <v>10</v>
      </c>
      <c r="D34">
        <v>3</v>
      </c>
      <c r="E34" s="2">
        <f>IF(ISBLANK(D34),"",LOOKUP(D34,Punkteraster!$A$2:$B$31))</f>
        <v>60</v>
      </c>
      <c r="F34">
        <v>5</v>
      </c>
      <c r="G34" s="2">
        <f>IF(ISBLANK(F34),"",LOOKUP(F34,Punkteraster!$A$2:$B$31))</f>
        <v>45</v>
      </c>
      <c r="H34">
        <v>3</v>
      </c>
      <c r="I34" s="2">
        <f>IF(ISBLANK(H34),"",LOOKUP(H34,Punkteraster!$A$2:$B$31))</f>
        <v>60</v>
      </c>
      <c r="J34">
        <v>2</v>
      </c>
      <c r="K34" s="2">
        <f>IF(ISBLANK(J34),"",LOOKUP(J34,Punkteraster!$A$2:$B$31))</f>
        <v>80</v>
      </c>
      <c r="L34">
        <v>1</v>
      </c>
      <c r="M34" s="2">
        <f>IF(ISBLANK(L34),"",LOOKUP(L34,Punkteraster!$A$2:$B$31))</f>
        <v>100</v>
      </c>
      <c r="N34">
        <v>5</v>
      </c>
      <c r="O34" s="2">
        <f>IF(ISBLANK(N34),"",LOOKUP(N34,Punkteraster!$A$2:$B$31))</f>
        <v>45</v>
      </c>
      <c r="Q34" s="2" t="str">
        <f>IF(ISBLANK(P34),"",LOOKUP(P34,Punkteraster!$A$2:$B$31))</f>
        <v/>
      </c>
      <c r="S34" s="2" t="str">
        <f>IF(ISBLANK(R34),"",LOOKUP(R34,Punkteraster!$A$2:$B$31))</f>
        <v/>
      </c>
      <c r="U34" s="2" t="str">
        <f>IF(ISBLANK(T34),"",LOOKUP(T34,Punkteraster!$A$2:$B$31))</f>
        <v/>
      </c>
      <c r="V34" s="23">
        <f>SUM(E34,G34,I34,K34,M34,O34,Q34,S34,U34)</f>
        <v>390</v>
      </c>
      <c r="W34" s="25">
        <f>_xlfn.RANK.EQ(V34,$V$32:$V$46)</f>
        <v>3</v>
      </c>
    </row>
    <row r="35" spans="1:23" ht="24" x14ac:dyDescent="0.25">
      <c r="A35" s="6" t="s">
        <v>22</v>
      </c>
      <c r="B35" s="6">
        <v>2015</v>
      </c>
      <c r="C35" s="7" t="s">
        <v>10</v>
      </c>
      <c r="D35">
        <v>2</v>
      </c>
      <c r="E35" s="2">
        <f>IF(ISBLANK(D35),"",LOOKUP(D35,Punkteraster!$A$2:$B$31))</f>
        <v>80</v>
      </c>
      <c r="F35">
        <v>3</v>
      </c>
      <c r="G35" s="2">
        <f>IF(ISBLANK(F35),"",LOOKUP(F35,Punkteraster!$A$2:$B$31))</f>
        <v>60</v>
      </c>
      <c r="H35">
        <v>4</v>
      </c>
      <c r="I35" s="2">
        <f>IF(ISBLANK(H35),"",LOOKUP(H35,Punkteraster!$A$2:$B$31))</f>
        <v>50</v>
      </c>
      <c r="J35">
        <v>4</v>
      </c>
      <c r="K35" s="2">
        <f>IF(ISBLANK(J35),"",LOOKUP(J35,Punkteraster!$A$2:$B$31))</f>
        <v>50</v>
      </c>
      <c r="L35">
        <v>4</v>
      </c>
      <c r="M35" s="2">
        <f>IF(ISBLANK(L35),"",LOOKUP(L35,Punkteraster!$A$2:$B$31))</f>
        <v>50</v>
      </c>
      <c r="N35">
        <v>4</v>
      </c>
      <c r="O35" s="2">
        <f>IF(ISBLANK(N35),"",LOOKUP(N35,Punkteraster!$A$2:$B$31))</f>
        <v>50</v>
      </c>
      <c r="Q35" s="2" t="str">
        <f>IF(ISBLANK(P35),"",LOOKUP(P35,Punkteraster!$A$2:$B$31))</f>
        <v/>
      </c>
      <c r="S35" s="2" t="str">
        <f>IF(ISBLANK(R35),"",LOOKUP(R35,Punkteraster!$A$2:$B$31))</f>
        <v/>
      </c>
      <c r="U35" s="2" t="str">
        <f>IF(ISBLANK(T35),"",LOOKUP(T35,Punkteraster!$A$2:$B$31))</f>
        <v/>
      </c>
      <c r="V35" s="23">
        <f>SUM(E35,G35,I35,K35,M35,O35,Q35,S35,U35)</f>
        <v>340</v>
      </c>
      <c r="W35" s="25">
        <f>_xlfn.RANK.EQ(V35,$V$32:$V$46)</f>
        <v>4</v>
      </c>
    </row>
    <row r="36" spans="1:23" ht="24" x14ac:dyDescent="0.25">
      <c r="A36" s="6" t="s">
        <v>25</v>
      </c>
      <c r="B36" s="6">
        <v>2015</v>
      </c>
      <c r="C36" s="7" t="s">
        <v>8</v>
      </c>
      <c r="D36">
        <v>4</v>
      </c>
      <c r="E36" s="2">
        <f>IF(ISBLANK(D36),"",LOOKUP(D36,Punkteraster!$A$2:$B$31))</f>
        <v>50</v>
      </c>
      <c r="F36">
        <v>7</v>
      </c>
      <c r="G36" s="2">
        <f>IF(ISBLANK(F36),"",LOOKUP(F36,Punkteraster!$A$2:$B$31))</f>
        <v>36</v>
      </c>
      <c r="H36">
        <v>5</v>
      </c>
      <c r="I36" s="2">
        <f>IF(ISBLANK(H36),"",LOOKUP(H36,Punkteraster!$A$2:$B$31))</f>
        <v>45</v>
      </c>
      <c r="J36">
        <v>5</v>
      </c>
      <c r="K36" s="2">
        <f>IF(ISBLANK(J36),"",LOOKUP(J36,Punkteraster!$A$2:$B$31))</f>
        <v>45</v>
      </c>
      <c r="L36">
        <v>7</v>
      </c>
      <c r="M36" s="2">
        <f>IF(ISBLANK(L36),"",LOOKUP(L36,Punkteraster!$A$2:$B$31))</f>
        <v>36</v>
      </c>
      <c r="N36">
        <v>6</v>
      </c>
      <c r="O36" s="2">
        <f>IF(ISBLANK(N36),"",LOOKUP(N36,Punkteraster!$A$2:$B$31))</f>
        <v>40</v>
      </c>
      <c r="Q36" s="2" t="str">
        <f>IF(ISBLANK(P36),"",LOOKUP(P36,Punkteraster!$A$2:$B$31))</f>
        <v/>
      </c>
      <c r="S36" s="2" t="str">
        <f>IF(ISBLANK(R36),"",LOOKUP(R36,Punkteraster!$A$2:$B$31))</f>
        <v/>
      </c>
      <c r="U36" s="2" t="str">
        <f>IF(ISBLANK(T36),"",LOOKUP(T36,Punkteraster!$A$2:$B$31))</f>
        <v/>
      </c>
      <c r="V36" s="23">
        <f>SUM(E36,G36,I36,K36,M36,O36,Q36,S36,U36)</f>
        <v>252</v>
      </c>
      <c r="W36" s="25">
        <f>_xlfn.RANK.EQ(V36,$V$32:$V$46)</f>
        <v>5</v>
      </c>
    </row>
    <row r="37" spans="1:23" ht="24" x14ac:dyDescent="0.25">
      <c r="A37" s="6" t="s">
        <v>31</v>
      </c>
      <c r="B37" s="6">
        <v>2014</v>
      </c>
      <c r="C37" s="7" t="s">
        <v>7</v>
      </c>
      <c r="D37">
        <v>5</v>
      </c>
      <c r="E37" s="2">
        <f>IF(ISBLANK(D37),"",LOOKUP(D37,Punkteraster!$A$2:$B$31))</f>
        <v>45</v>
      </c>
      <c r="F37">
        <v>6</v>
      </c>
      <c r="G37" s="2">
        <f>IF(ISBLANK(F37),"",LOOKUP(F37,Punkteraster!$A$2:$B$31))</f>
        <v>40</v>
      </c>
      <c r="H37">
        <v>6</v>
      </c>
      <c r="I37" s="2">
        <f>IF(ISBLANK(H37),"",LOOKUP(H37,Punkteraster!$A$2:$B$31))</f>
        <v>40</v>
      </c>
      <c r="J37">
        <v>6</v>
      </c>
      <c r="K37" s="2">
        <f>IF(ISBLANK(J37),"",LOOKUP(J37,Punkteraster!$A$2:$B$31))</f>
        <v>40</v>
      </c>
      <c r="L37">
        <v>6</v>
      </c>
      <c r="M37" s="2">
        <f>IF(ISBLANK(L37),"",LOOKUP(L37,Punkteraster!$A$2:$B$31))</f>
        <v>40</v>
      </c>
      <c r="N37">
        <v>7</v>
      </c>
      <c r="O37" s="2">
        <f>IF(ISBLANK(N37),"",LOOKUP(N37,Punkteraster!$A$2:$B$31))</f>
        <v>36</v>
      </c>
      <c r="Q37" s="2" t="str">
        <f>IF(ISBLANK(P37),"",LOOKUP(P37,Punkteraster!$A$2:$B$31))</f>
        <v/>
      </c>
      <c r="S37" s="2" t="str">
        <f>IF(ISBLANK(R37),"",LOOKUP(R37,Punkteraster!$A$2:$B$31))</f>
        <v/>
      </c>
      <c r="U37" s="2" t="str">
        <f>IF(ISBLANK(T37),"",LOOKUP(T37,Punkteraster!$A$2:$B$31))</f>
        <v/>
      </c>
      <c r="V37" s="23">
        <f>SUM(E37,G37,I37,K37,M37,O37,Q37,S37,U37)</f>
        <v>241</v>
      </c>
      <c r="W37" s="25">
        <f>_xlfn.RANK.EQ(V37,$V$32:$V$46)</f>
        <v>6</v>
      </c>
    </row>
    <row r="38" spans="1:23" ht="24" x14ac:dyDescent="0.25">
      <c r="A38" s="6" t="s">
        <v>23</v>
      </c>
      <c r="B38" s="6">
        <v>2016</v>
      </c>
      <c r="C38" s="7" t="s">
        <v>7</v>
      </c>
      <c r="D38">
        <v>8</v>
      </c>
      <c r="E38" s="2">
        <f>IF(ISBLANK(D38),"",LOOKUP(D38,Punkteraster!$A$2:$B$31))</f>
        <v>32</v>
      </c>
      <c r="F38">
        <v>8</v>
      </c>
      <c r="G38" s="2">
        <f>IF(ISBLANK(F38),"",LOOKUP(F38,Punkteraster!$A$2:$B$31))</f>
        <v>32</v>
      </c>
      <c r="H38">
        <v>7</v>
      </c>
      <c r="I38" s="2">
        <f>IF(ISBLANK(H38),"",LOOKUP(H38,Punkteraster!$A$2:$B$31))</f>
        <v>36</v>
      </c>
      <c r="J38">
        <v>7</v>
      </c>
      <c r="K38" s="2">
        <f>IF(ISBLANK(J38),"",LOOKUP(J38,Punkteraster!$A$2:$B$31))</f>
        <v>36</v>
      </c>
      <c r="L38">
        <v>8</v>
      </c>
      <c r="M38" s="2">
        <f>IF(ISBLANK(L38),"",LOOKUP(L38,Punkteraster!$A$2:$B$31))</f>
        <v>32</v>
      </c>
      <c r="N38">
        <v>9</v>
      </c>
      <c r="O38" s="2">
        <f>IF(ISBLANK(N38),"",LOOKUP(N38,Punkteraster!$A$2:$B$31))</f>
        <v>29</v>
      </c>
      <c r="Q38" s="2" t="str">
        <f>IF(ISBLANK(P38),"",LOOKUP(P38,Punkteraster!$A$2:$B$31))</f>
        <v/>
      </c>
      <c r="S38" s="2" t="str">
        <f>IF(ISBLANK(R38),"",LOOKUP(R38,Punkteraster!$A$2:$B$31))</f>
        <v/>
      </c>
      <c r="U38" s="2" t="str">
        <f>IF(ISBLANK(T38),"",LOOKUP(T38,Punkteraster!$A$2:$B$31))</f>
        <v/>
      </c>
      <c r="V38" s="23">
        <f>SUM(E38,G38,I38,K38,M38,O38,Q38,S38,U38)</f>
        <v>197</v>
      </c>
      <c r="W38" s="25">
        <f>_xlfn.RANK.EQ(V38,$V$32:$V$46)</f>
        <v>7</v>
      </c>
    </row>
    <row r="39" spans="1:23" ht="24" x14ac:dyDescent="0.25">
      <c r="A39" s="6" t="s">
        <v>24</v>
      </c>
      <c r="B39" s="6">
        <v>2016</v>
      </c>
      <c r="C39" s="7" t="s">
        <v>7</v>
      </c>
      <c r="D39">
        <v>7</v>
      </c>
      <c r="E39" s="2">
        <f>IF(ISBLANK(D39),"",LOOKUP(D39,Punkteraster!$A$2:$B$31))</f>
        <v>36</v>
      </c>
      <c r="F39">
        <v>10</v>
      </c>
      <c r="G39" s="2">
        <f>IF(ISBLANK(F39),"",LOOKUP(F39,Punkteraster!$A$2:$B$31))</f>
        <v>26</v>
      </c>
      <c r="H39">
        <v>9</v>
      </c>
      <c r="I39" s="2">
        <f>IF(ISBLANK(H39),"",LOOKUP(H39,Punkteraster!$A$2:$B$31))</f>
        <v>29</v>
      </c>
      <c r="J39">
        <v>8</v>
      </c>
      <c r="K39" s="2">
        <f>IF(ISBLANK(J39),"",LOOKUP(J39,Punkteraster!$A$2:$B$31))</f>
        <v>32</v>
      </c>
      <c r="L39">
        <v>9</v>
      </c>
      <c r="M39" s="2">
        <f>IF(ISBLANK(L39),"",LOOKUP(L39,Punkteraster!$A$2:$B$31))</f>
        <v>29</v>
      </c>
      <c r="N39">
        <v>10</v>
      </c>
      <c r="O39" s="2">
        <f>IF(ISBLANK(N39),"",LOOKUP(N39,Punkteraster!$A$2:$B$31))</f>
        <v>26</v>
      </c>
      <c r="Q39" s="2" t="str">
        <f>IF(ISBLANK(P39),"",LOOKUP(P39,Punkteraster!$A$2:$B$31))</f>
        <v/>
      </c>
      <c r="S39" s="2" t="str">
        <f>IF(ISBLANK(R39),"",LOOKUP(R39,Punkteraster!$A$2:$B$31))</f>
        <v/>
      </c>
      <c r="U39" s="2" t="str">
        <f>IF(ISBLANK(T39),"",LOOKUP(T39,Punkteraster!$A$2:$B$31))</f>
        <v/>
      </c>
      <c r="V39" s="23">
        <f>SUM(E39,G39,I39,K39,M39,O39,Q39,S39,U39)</f>
        <v>178</v>
      </c>
      <c r="W39" s="25">
        <f>_xlfn.RANK.EQ(V39,$V$32:$V$46)</f>
        <v>8</v>
      </c>
    </row>
    <row r="40" spans="1:23" ht="24" x14ac:dyDescent="0.25">
      <c r="A40" s="6" t="s">
        <v>41</v>
      </c>
      <c r="B40" s="6">
        <v>2016</v>
      </c>
      <c r="C40" s="7" t="s">
        <v>7</v>
      </c>
      <c r="D40">
        <v>6</v>
      </c>
      <c r="E40" s="2">
        <f>IF(ISBLANK(D40),"",LOOKUP(D40,Punkteraster!$A$2:$B$31))</f>
        <v>40</v>
      </c>
      <c r="F40">
        <v>9</v>
      </c>
      <c r="G40" s="2">
        <f>IF(ISBLANK(F40),"",LOOKUP(F40,Punkteraster!$A$2:$B$31))</f>
        <v>29</v>
      </c>
      <c r="H40">
        <v>8</v>
      </c>
      <c r="I40" s="2">
        <f>IF(ISBLANK(H40),"",LOOKUP(H40,Punkteraster!$A$2:$B$31))</f>
        <v>32</v>
      </c>
      <c r="K40" s="2" t="str">
        <f>IF(ISBLANK(J40),"",LOOKUP(J40,Punkteraster!$A$2:$B$31))</f>
        <v/>
      </c>
      <c r="L40">
        <v>10</v>
      </c>
      <c r="M40" s="2">
        <f>IF(ISBLANK(L40),"",LOOKUP(L40,Punkteraster!$A$2:$B$31))</f>
        <v>26</v>
      </c>
      <c r="N40">
        <v>8</v>
      </c>
      <c r="O40" s="2">
        <f>IF(ISBLANK(N40),"",LOOKUP(N40,Punkteraster!$A$2:$B$31))</f>
        <v>32</v>
      </c>
      <c r="Q40" s="2" t="str">
        <f>IF(ISBLANK(P40),"",LOOKUP(P40,Punkteraster!$A$2:$B$31))</f>
        <v/>
      </c>
      <c r="S40" s="2" t="str">
        <f>IF(ISBLANK(R40),"",LOOKUP(R40,Punkteraster!$A$2:$B$31))</f>
        <v/>
      </c>
      <c r="U40" s="2" t="str">
        <f>IF(ISBLANK(T40),"",LOOKUP(T40,Punkteraster!$A$2:$B$31))</f>
        <v/>
      </c>
      <c r="V40" s="23">
        <f>SUM(E40,G40,I40,K40,M40,O40,Q40,S40,U40)</f>
        <v>159</v>
      </c>
      <c r="W40" s="25">
        <f>_xlfn.RANK.EQ(V40,$V$32:$V$46)</f>
        <v>9</v>
      </c>
    </row>
    <row r="41" spans="1:23" ht="24" x14ac:dyDescent="0.25">
      <c r="A41" s="6" t="s">
        <v>33</v>
      </c>
      <c r="B41" s="6">
        <v>2014</v>
      </c>
      <c r="C41" s="7" t="s">
        <v>7</v>
      </c>
      <c r="E41" s="2" t="str">
        <f>IF(ISBLANK(D41),"",LOOKUP(D41,Punkteraster!$A$2:$B$31))</f>
        <v/>
      </c>
      <c r="F41">
        <v>4</v>
      </c>
      <c r="G41" s="2">
        <f>IF(ISBLANK(F41),"",LOOKUP(F41,Punkteraster!$A$2:$B$31))</f>
        <v>50</v>
      </c>
      <c r="I41" s="2" t="str">
        <f>IF(ISBLANK(H41),"",LOOKUP(H41,Punkteraster!$A$2:$B$31))</f>
        <v/>
      </c>
      <c r="K41" s="2" t="str">
        <f>IF(ISBLANK(J41),"",LOOKUP(J41,Punkteraster!$A$2:$B$31))</f>
        <v/>
      </c>
      <c r="L41">
        <v>5</v>
      </c>
      <c r="M41" s="2">
        <f>IF(ISBLANK(L41),"",LOOKUP(L41,Punkteraster!$A$2:$B$31))</f>
        <v>45</v>
      </c>
      <c r="N41">
        <v>3</v>
      </c>
      <c r="O41" s="2">
        <f>IF(ISBLANK(N41),"",LOOKUP(N41,Punkteraster!$A$2:$B$31))</f>
        <v>60</v>
      </c>
      <c r="Q41" s="2" t="str">
        <f>IF(ISBLANK(P41),"",LOOKUP(P41,Punkteraster!$A$2:$B$31))</f>
        <v/>
      </c>
      <c r="S41" s="2" t="str">
        <f>IF(ISBLANK(R41),"",LOOKUP(R41,Punkteraster!$A$2:$B$31))</f>
        <v/>
      </c>
      <c r="U41" s="2" t="str">
        <f>IF(ISBLANK(T41),"",LOOKUP(T41,Punkteraster!$A$2:$B$31))</f>
        <v/>
      </c>
      <c r="V41" s="23">
        <f>SUM(E41,G41,I41,K41,M41,O41,Q41,S41,U41)</f>
        <v>155</v>
      </c>
      <c r="W41" s="25">
        <f>_xlfn.RANK.EQ(V41,$V$32:$V$46)</f>
        <v>10</v>
      </c>
    </row>
    <row r="42" spans="1:23" ht="24" x14ac:dyDescent="0.25">
      <c r="A42" s="6" t="s">
        <v>37</v>
      </c>
      <c r="B42" s="6">
        <v>2015</v>
      </c>
      <c r="C42" s="7" t="s">
        <v>10</v>
      </c>
      <c r="D42">
        <v>9</v>
      </c>
      <c r="E42" s="2">
        <f>IF(ISBLANK(D42),"",LOOKUP(D42,Punkteraster!$A$2:$B$31))</f>
        <v>29</v>
      </c>
      <c r="F42">
        <v>11</v>
      </c>
      <c r="G42" s="2">
        <f>IF(ISBLANK(F42),"",LOOKUP(F42,Punkteraster!$A$2:$B$31))</f>
        <v>24</v>
      </c>
      <c r="H42">
        <v>10</v>
      </c>
      <c r="I42" s="2">
        <f>IF(ISBLANK(H42),"",LOOKUP(H42,Punkteraster!$A$2:$B$31))</f>
        <v>26</v>
      </c>
      <c r="K42" s="2" t="str">
        <f>IF(ISBLANK(J42),"",LOOKUP(J42,Punkteraster!$A$2:$B$31))</f>
        <v/>
      </c>
      <c r="M42" s="2" t="str">
        <f>IF(ISBLANK(L42),"",LOOKUP(L42,Punkteraster!$A$2:$B$31))</f>
        <v/>
      </c>
      <c r="O42" s="2" t="str">
        <f>IF(ISBLANK(N42),"",LOOKUP(N42,Punkteraster!$A$2:$B$31))</f>
        <v/>
      </c>
      <c r="Q42" s="2" t="str">
        <f>IF(ISBLANK(P42),"",LOOKUP(P42,Punkteraster!$A$2:$B$31))</f>
        <v/>
      </c>
      <c r="S42" s="2" t="str">
        <f>IF(ISBLANK(R42),"",LOOKUP(R42,Punkteraster!$A$2:$B$31))</f>
        <v/>
      </c>
      <c r="U42" s="2" t="str">
        <f>IF(ISBLANK(T42),"",LOOKUP(T42,Punkteraster!$A$2:$B$31))</f>
        <v/>
      </c>
      <c r="V42" s="23">
        <f>SUM(E42,G42,I42,K42,M42,O42,Q42,S42,U42)</f>
        <v>79</v>
      </c>
      <c r="W42" s="25">
        <f>_xlfn.RANK.EQ(V42,$V$32:$V$46)</f>
        <v>11</v>
      </c>
    </row>
    <row r="43" spans="1:23" ht="24" x14ac:dyDescent="0.25">
      <c r="A43" s="6" t="s">
        <v>49</v>
      </c>
      <c r="B43" s="6">
        <v>2016</v>
      </c>
      <c r="C43" s="7" t="s">
        <v>8</v>
      </c>
      <c r="E43" s="2" t="str">
        <f>IF(ISBLANK(D43),"",LOOKUP(D43,Punkteraster!$A$2:$B$31))</f>
        <v/>
      </c>
      <c r="G43" s="2" t="str">
        <f>IF(ISBLANK(F43),"",LOOKUP(F43,Punkteraster!$A$2:$B$31))</f>
        <v/>
      </c>
      <c r="I43" s="2" t="str">
        <f>IF(ISBLANK(H43),"",LOOKUP(H43,Punkteraster!$A$2:$B$31))</f>
        <v/>
      </c>
      <c r="J43">
        <v>9</v>
      </c>
      <c r="K43" s="2">
        <f>IF(ISBLANK(J43),"",LOOKUP(J43,Punkteraster!$A$2:$B$31))</f>
        <v>29</v>
      </c>
      <c r="M43" s="2" t="str">
        <f>IF(ISBLANK(L43),"",LOOKUP(L43,Punkteraster!$A$2:$B$31))</f>
        <v/>
      </c>
      <c r="O43" s="2" t="str">
        <f>IF(ISBLANK(N43),"",LOOKUP(N43,Punkteraster!$A$2:$B$31))</f>
        <v/>
      </c>
      <c r="Q43" s="2" t="str">
        <f>IF(ISBLANK(P43),"",LOOKUP(P43,Punkteraster!$A$2:$B$31))</f>
        <v/>
      </c>
      <c r="S43" s="2" t="str">
        <f>IF(ISBLANK(R43),"",LOOKUP(R43,Punkteraster!$A$2:$B$31))</f>
        <v/>
      </c>
      <c r="U43" s="2" t="str">
        <f>IF(ISBLANK(T43),"",LOOKUP(T43,Punkteraster!$A$2:$B$31))</f>
        <v/>
      </c>
      <c r="V43" s="23">
        <f>SUM(E43,G43,I43,K43,M43,O43,Q43,S43,U43)</f>
        <v>29</v>
      </c>
      <c r="W43" s="25">
        <f>_xlfn.RANK.EQ(V43,$V$32:$V$46)</f>
        <v>12</v>
      </c>
    </row>
    <row r="44" spans="1:23" ht="24" x14ac:dyDescent="0.25">
      <c r="A44" s="6" t="s">
        <v>65</v>
      </c>
      <c r="B44" s="6">
        <v>2016</v>
      </c>
      <c r="C44" s="7" t="s">
        <v>10</v>
      </c>
      <c r="E44" s="2" t="str">
        <f>IF(ISBLANK(D44),"",LOOKUP(D44,Punkteraster!$A$2:$B$31))</f>
        <v/>
      </c>
      <c r="G44" s="2" t="str">
        <f>IF(ISBLANK(F44),"",LOOKUP(F44,Punkteraster!$A$2:$B$31))</f>
        <v/>
      </c>
      <c r="I44" s="2" t="str">
        <f>IF(ISBLANK(H44),"",LOOKUP(H44,Punkteraster!$A$2:$B$31))</f>
        <v/>
      </c>
      <c r="J44">
        <v>10</v>
      </c>
      <c r="K44" s="2">
        <f>IF(ISBLANK(J44),"",LOOKUP(J44,Punkteraster!$A$2:$B$31))</f>
        <v>26</v>
      </c>
      <c r="M44" s="2" t="str">
        <f>IF(ISBLANK(L44),"",LOOKUP(L44,Punkteraster!$A$2:$B$31))</f>
        <v/>
      </c>
      <c r="O44" s="2" t="str">
        <f>IF(ISBLANK(N44),"",LOOKUP(N44,Punkteraster!$A$2:$B$31))</f>
        <v/>
      </c>
      <c r="Q44" s="2" t="str">
        <f>IF(ISBLANK(P44),"",LOOKUP(P44,Punkteraster!$A$2:$B$31))</f>
        <v/>
      </c>
      <c r="S44" s="2" t="str">
        <f>IF(ISBLANK(R44),"",LOOKUP(R44,Punkteraster!$A$2:$B$31))</f>
        <v/>
      </c>
      <c r="U44" s="2" t="str">
        <f>IF(ISBLANK(T44),"",LOOKUP(T44,Punkteraster!$A$2:$B$31))</f>
        <v/>
      </c>
      <c r="V44" s="23">
        <f>SUM(E44,G44,I44,K44,M44,O44,Q44,S44,U44)</f>
        <v>26</v>
      </c>
      <c r="W44" s="25">
        <f>_xlfn.RANK.EQ(V44,$V$32:$V$46)</f>
        <v>13</v>
      </c>
    </row>
    <row r="45" spans="1:23" ht="24" x14ac:dyDescent="0.25">
      <c r="A45" s="6"/>
      <c r="B45" s="6"/>
      <c r="C45" s="7"/>
      <c r="E45" s="2" t="str">
        <f>IF(ISBLANK(D45),"",LOOKUP(D45,Punkteraster!$A$2:$B$31))</f>
        <v/>
      </c>
      <c r="G45" s="2" t="str">
        <f>IF(ISBLANK(F45),"",LOOKUP(F45,Punkteraster!$A$2:$B$31))</f>
        <v/>
      </c>
      <c r="I45" s="2" t="str">
        <f>IF(ISBLANK(H45),"",LOOKUP(H45,Punkteraster!$A$2:$B$31))</f>
        <v/>
      </c>
      <c r="K45" s="2" t="str">
        <f>IF(ISBLANK(J45),"",LOOKUP(J45,Punkteraster!$A$2:$B$31))</f>
        <v/>
      </c>
      <c r="M45" s="2" t="str">
        <f>IF(ISBLANK(L45),"",LOOKUP(L45,Punkteraster!$A$2:$B$31))</f>
        <v/>
      </c>
      <c r="O45" s="2" t="str">
        <f>IF(ISBLANK(N45),"",LOOKUP(N45,Punkteraster!$A$2:$B$31))</f>
        <v/>
      </c>
      <c r="Q45" s="2" t="str">
        <f>IF(ISBLANK(P45),"",LOOKUP(P45,Punkteraster!$A$2:$B$31))</f>
        <v/>
      </c>
      <c r="S45" s="2" t="str">
        <f>IF(ISBLANK(R45),"",LOOKUP(R45,Punkteraster!$A$2:$B$31))</f>
        <v/>
      </c>
      <c r="U45" s="2" t="str">
        <f>IF(ISBLANK(T45),"",LOOKUP(T45,Punkteraster!$A$2:$B$31))</f>
        <v/>
      </c>
      <c r="V45" s="23">
        <f t="shared" ref="V32:V46" si="1">SUM(E45,G45,I45,K45,M45,O45,Q45,S45,U45)</f>
        <v>0</v>
      </c>
      <c r="W45" s="25"/>
    </row>
    <row r="46" spans="1:23" ht="25" thickBot="1" x14ac:dyDescent="0.3">
      <c r="A46" s="10"/>
      <c r="B46" s="10"/>
      <c r="C46" s="11"/>
      <c r="D46" s="27"/>
      <c r="E46" s="9" t="str">
        <f>IF(ISBLANK(D46),"",LOOKUP(D46,Punkteraster!$A$2:$B$31))</f>
        <v/>
      </c>
      <c r="F46" s="27"/>
      <c r="G46" s="9" t="str">
        <f>IF(ISBLANK(F46),"",LOOKUP(F46,Punkteraster!$A$2:$B$31))</f>
        <v/>
      </c>
      <c r="H46" s="27"/>
      <c r="I46" s="9" t="str">
        <f>IF(ISBLANK(H46),"",LOOKUP(H46,Punkteraster!$A$2:$B$31))</f>
        <v/>
      </c>
      <c r="J46" s="27"/>
      <c r="K46" s="9" t="str">
        <f>IF(ISBLANK(J46),"",LOOKUP(J46,Punkteraster!$A$2:$B$31))</f>
        <v/>
      </c>
      <c r="L46" s="27"/>
      <c r="M46" s="9" t="str">
        <f>IF(ISBLANK(L46),"",LOOKUP(L46,Punkteraster!$A$2:$B$31))</f>
        <v/>
      </c>
      <c r="N46" s="27"/>
      <c r="O46" s="9" t="str">
        <f>IF(ISBLANK(N46),"",LOOKUP(N46,Punkteraster!$A$2:$B$31))</f>
        <v/>
      </c>
      <c r="P46" s="27"/>
      <c r="Q46" s="9" t="str">
        <f>IF(ISBLANK(P46),"",LOOKUP(P46,Punkteraster!$A$2:$B$31))</f>
        <v/>
      </c>
      <c r="R46" s="27"/>
      <c r="S46" s="9" t="str">
        <f>IF(ISBLANK(R46),"",LOOKUP(R46,Punkteraster!$A$2:$B$31))</f>
        <v/>
      </c>
      <c r="T46" s="27"/>
      <c r="U46" s="9" t="str">
        <f>IF(ISBLANK(T46),"",LOOKUP(T46,Punkteraster!$A$2:$B$31))</f>
        <v/>
      </c>
      <c r="V46" s="23">
        <f t="shared" si="1"/>
        <v>0</v>
      </c>
      <c r="W46" s="25"/>
    </row>
    <row r="47" spans="1:23" ht="24" x14ac:dyDescent="0.2">
      <c r="A47" s="33" t="s">
        <v>18</v>
      </c>
      <c r="B47" s="79"/>
      <c r="C47" s="80"/>
      <c r="D47" s="52"/>
      <c r="E47" s="53"/>
      <c r="F47" s="52"/>
      <c r="G47" s="53"/>
      <c r="H47" s="52"/>
      <c r="I47" s="53"/>
      <c r="J47" s="52"/>
      <c r="K47" s="53"/>
      <c r="L47" s="52"/>
      <c r="M47" s="53"/>
      <c r="N47" s="52"/>
      <c r="O47" s="53"/>
      <c r="P47" s="52"/>
      <c r="Q47" s="53"/>
      <c r="R47" s="52"/>
      <c r="S47" s="53"/>
      <c r="T47" s="52"/>
      <c r="U47" s="53"/>
      <c r="V47" s="47"/>
      <c r="W47" s="48"/>
    </row>
    <row r="48" spans="1:23" ht="24" x14ac:dyDescent="0.25">
      <c r="A48" s="6" t="s">
        <v>26</v>
      </c>
      <c r="B48" s="6">
        <v>2013</v>
      </c>
      <c r="C48" s="7" t="s">
        <v>7</v>
      </c>
      <c r="D48">
        <v>2</v>
      </c>
      <c r="E48" s="2">
        <f>IF(ISBLANK(D48),"",LOOKUP(D48,Punkteraster!$A$2:$B$31))</f>
        <v>80</v>
      </c>
      <c r="F48">
        <v>1</v>
      </c>
      <c r="G48" s="2">
        <f>IF(ISBLANK(F48),"",LOOKUP(F48,Punkteraster!$A$2:$B$31))</f>
        <v>100</v>
      </c>
      <c r="H48">
        <v>1</v>
      </c>
      <c r="I48" s="2">
        <f>IF(ISBLANK(H48),"",LOOKUP(H48,Punkteraster!$A$2:$B$31))</f>
        <v>100</v>
      </c>
      <c r="J48">
        <v>1</v>
      </c>
      <c r="K48" s="2">
        <f>IF(ISBLANK(J48),"",LOOKUP(J48,Punkteraster!$A$2:$B$31))</f>
        <v>100</v>
      </c>
      <c r="L48">
        <v>1</v>
      </c>
      <c r="M48" s="2">
        <f>IF(ISBLANK(L48),"",LOOKUP(L48,Punkteraster!$A$2:$B$31))</f>
        <v>100</v>
      </c>
      <c r="N48">
        <v>1</v>
      </c>
      <c r="O48" s="2">
        <f>IF(ISBLANK(N48),"",LOOKUP(N48,Punkteraster!$A$2:$B$31))</f>
        <v>100</v>
      </c>
      <c r="Q48" s="2" t="str">
        <f>IF(ISBLANK(P48),"",LOOKUP(P48,Punkteraster!$A$2:$B$31))</f>
        <v/>
      </c>
      <c r="S48" s="2" t="str">
        <f>IF(ISBLANK(R48),"",LOOKUP(R48,Punkteraster!$A$2:$B$31))</f>
        <v/>
      </c>
      <c r="U48" s="2" t="str">
        <f>IF(ISBLANK(T48),"",LOOKUP(T48,Punkteraster!$A$2:$B$31))</f>
        <v/>
      </c>
      <c r="V48" s="23">
        <f>SUM(E48,G48,I48,K48,M48,O48,Q48,S48,U48)</f>
        <v>580</v>
      </c>
      <c r="W48" s="25">
        <f>_xlfn.RANK.EQ(V48,$V$48:$V$51)</f>
        <v>1</v>
      </c>
    </row>
    <row r="49" spans="1:23" ht="24" x14ac:dyDescent="0.25">
      <c r="A49" s="6" t="s">
        <v>30</v>
      </c>
      <c r="B49" s="6">
        <v>2014</v>
      </c>
      <c r="C49" s="7" t="s">
        <v>10</v>
      </c>
      <c r="D49">
        <v>1</v>
      </c>
      <c r="E49" s="2">
        <f>IF(ISBLANK(D49),"",LOOKUP(D49,Punkteraster!$A$2:$B$31))</f>
        <v>100</v>
      </c>
      <c r="G49" s="2" t="str">
        <f>IF(ISBLANK(F49),"",LOOKUP(F49,Punkteraster!$A$2:$B$31))</f>
        <v/>
      </c>
      <c r="H49">
        <v>2</v>
      </c>
      <c r="I49" s="2">
        <f>IF(ISBLANK(H49),"",LOOKUP(H49,Punkteraster!$A$2:$B$31))</f>
        <v>80</v>
      </c>
      <c r="J49">
        <v>2</v>
      </c>
      <c r="K49" s="2">
        <f>IF(ISBLANK(J49),"",LOOKUP(J49,Punkteraster!$A$2:$B$31))</f>
        <v>80</v>
      </c>
      <c r="L49">
        <v>2</v>
      </c>
      <c r="M49" s="2">
        <f>IF(ISBLANK(L49),"",LOOKUP(L49,Punkteraster!$A$2:$B$31))</f>
        <v>80</v>
      </c>
      <c r="N49">
        <v>2</v>
      </c>
      <c r="O49" s="2">
        <f>IF(ISBLANK(N49),"",LOOKUP(N49,Punkteraster!$A$2:$B$31))</f>
        <v>80</v>
      </c>
      <c r="Q49" s="2" t="str">
        <f>IF(ISBLANK(P49),"",LOOKUP(P49,Punkteraster!$A$2:$B$31))</f>
        <v/>
      </c>
      <c r="S49" s="2" t="str">
        <f>IF(ISBLANK(R49),"",LOOKUP(R49,Punkteraster!$A$2:$B$31))</f>
        <v/>
      </c>
      <c r="U49" s="2" t="str">
        <f>IF(ISBLANK(T49),"",LOOKUP(T49,Punkteraster!$A$2:$B$31))</f>
        <v/>
      </c>
      <c r="V49" s="23">
        <f>SUM(E49,G49,I49,K49,M49,O49,Q49,S49,U49)</f>
        <v>420</v>
      </c>
      <c r="W49" s="25">
        <f>_xlfn.RANK.EQ(V49,$V$48:$V$51)</f>
        <v>2</v>
      </c>
    </row>
    <row r="50" spans="1:23" ht="24" x14ac:dyDescent="0.25">
      <c r="A50" s="82" t="s">
        <v>51</v>
      </c>
      <c r="B50" s="82">
        <v>2014</v>
      </c>
      <c r="C50" s="7" t="s">
        <v>8</v>
      </c>
      <c r="D50" s="81">
        <v>4</v>
      </c>
      <c r="E50" s="2">
        <f>IF(ISBLANK(D50),"",LOOKUP(D50,Punkteraster!$A$2:$B$31))</f>
        <v>50</v>
      </c>
      <c r="F50" s="81">
        <v>3</v>
      </c>
      <c r="G50" s="2">
        <f>IF(ISBLANK(F50),"",LOOKUP(F50,Punkteraster!$A$2:$B$31))</f>
        <v>60</v>
      </c>
      <c r="H50" s="81">
        <v>3</v>
      </c>
      <c r="I50" s="2">
        <f>IF(ISBLANK(H50),"",LOOKUP(H50,Punkteraster!$A$2:$B$31))</f>
        <v>60</v>
      </c>
      <c r="J50" s="81">
        <v>3</v>
      </c>
      <c r="K50" s="2">
        <f>IF(ISBLANK(J50),"",LOOKUP(J50,Punkteraster!$A$2:$B$31))</f>
        <v>60</v>
      </c>
      <c r="L50" s="81">
        <v>3</v>
      </c>
      <c r="M50" s="2">
        <f>IF(ISBLANK(L50),"",LOOKUP(L50,Punkteraster!$A$2:$B$31))</f>
        <v>60</v>
      </c>
      <c r="N50" s="81">
        <v>3</v>
      </c>
      <c r="O50" s="2">
        <f>IF(ISBLANK(N50),"",LOOKUP(N50,Punkteraster!$A$2:$B$31))</f>
        <v>60</v>
      </c>
      <c r="P50" s="81"/>
      <c r="Q50" s="2" t="str">
        <f>IF(ISBLANK(P50),"",LOOKUP(P50,Punkteraster!$A$2:$B$31))</f>
        <v/>
      </c>
      <c r="R50" s="81"/>
      <c r="S50" s="2" t="str">
        <f>IF(ISBLANK(R50),"",LOOKUP(R50,Punkteraster!$A$2:$B$31))</f>
        <v/>
      </c>
      <c r="T50" s="81"/>
      <c r="U50" s="2" t="str">
        <f>IF(ISBLANK(T50),"",LOOKUP(T50,Punkteraster!$A$2:$B$31))</f>
        <v/>
      </c>
      <c r="V50" s="23">
        <f>SUM(E50,G50,I50,K50,M50,O50,Q50,S50,U50)</f>
        <v>350</v>
      </c>
      <c r="W50" s="25">
        <f>_xlfn.RANK.EQ(V50,$V$48:$V$51)</f>
        <v>3</v>
      </c>
    </row>
    <row r="51" spans="1:23" ht="25" thickBot="1" x14ac:dyDescent="0.3">
      <c r="A51" s="10" t="s">
        <v>50</v>
      </c>
      <c r="B51" s="10">
        <v>2013</v>
      </c>
      <c r="C51" s="11" t="s">
        <v>8</v>
      </c>
      <c r="D51" s="27">
        <v>3</v>
      </c>
      <c r="E51" s="9">
        <f>IF(ISBLANK(D51),"",LOOKUP(D51,Punkteraster!$A$2:$B$31))</f>
        <v>60</v>
      </c>
      <c r="F51" s="8">
        <v>2</v>
      </c>
      <c r="G51" s="9">
        <f>IF(ISBLANK(F51),"",LOOKUP(F51,Punkteraster!$A$2:$B$31))</f>
        <v>80</v>
      </c>
      <c r="H51" s="8">
        <v>4</v>
      </c>
      <c r="I51" s="9">
        <f>IF(ISBLANK(H51),"",LOOKUP(H51,Punkteraster!$A$2:$B$31))</f>
        <v>50</v>
      </c>
      <c r="J51" s="8">
        <v>4</v>
      </c>
      <c r="K51" s="9">
        <f>IF(ISBLANK(J51),"",LOOKUP(J51,Punkteraster!$A$2:$B$31))</f>
        <v>50</v>
      </c>
      <c r="L51" s="8"/>
      <c r="M51" s="9" t="str">
        <f>IF(ISBLANK(L51),"",LOOKUP(L51,Punkteraster!$A$2:$B$31))</f>
        <v/>
      </c>
      <c r="N51" s="8"/>
      <c r="O51" s="9" t="str">
        <f>IF(ISBLANK(N51),"",LOOKUP(N51,Punkteraster!$A$2:$B$31))</f>
        <v/>
      </c>
      <c r="P51" s="8"/>
      <c r="Q51" s="9" t="str">
        <f>IF(ISBLANK(P51),"",LOOKUP(P51,Punkteraster!$A$2:$B$31))</f>
        <v/>
      </c>
      <c r="R51" s="8"/>
      <c r="S51" s="9" t="str">
        <f>IF(ISBLANK(R51),"",LOOKUP(R51,Punkteraster!$A$2:$B$31))</f>
        <v/>
      </c>
      <c r="T51" s="8"/>
      <c r="U51" s="9" t="str">
        <f>IF(ISBLANK(T51),"",LOOKUP(T51,Punkteraster!$A$2:$B$31))</f>
        <v/>
      </c>
      <c r="V51" s="23">
        <f>SUM(E51,G51,I51,K51,M51,O51,Q51,S51,U51)</f>
        <v>240</v>
      </c>
      <c r="W51" s="25">
        <f>_xlfn.RANK.EQ(V51,$V$48:$V$51)</f>
        <v>4</v>
      </c>
    </row>
    <row r="52" spans="1:23" ht="24" x14ac:dyDescent="0.25">
      <c r="A52" s="33" t="s">
        <v>16</v>
      </c>
      <c r="B52" s="20"/>
      <c r="C52" s="21"/>
      <c r="D52" s="13"/>
      <c r="E52" s="18"/>
      <c r="F52" s="13"/>
      <c r="G52" s="18"/>
      <c r="H52" s="13"/>
      <c r="I52" s="18"/>
      <c r="J52" s="13"/>
      <c r="K52" s="18"/>
      <c r="L52" s="13"/>
      <c r="M52" s="18"/>
      <c r="N52" s="13"/>
      <c r="O52" s="18"/>
      <c r="P52" s="13"/>
      <c r="Q52" s="18"/>
      <c r="R52" s="13"/>
      <c r="S52" s="18"/>
      <c r="T52" s="13"/>
      <c r="U52" s="18"/>
      <c r="V52" s="47"/>
      <c r="W52" s="48"/>
    </row>
    <row r="53" spans="1:23" ht="24" x14ac:dyDescent="0.25">
      <c r="A53" s="6" t="s">
        <v>27</v>
      </c>
      <c r="B53" s="6">
        <v>2013</v>
      </c>
      <c r="C53" s="7" t="s">
        <v>8</v>
      </c>
      <c r="D53">
        <v>2</v>
      </c>
      <c r="E53" s="2">
        <f>IF(ISBLANK(D53),"",LOOKUP(D53,Punkteraster!$A$2:$B$31))</f>
        <v>80</v>
      </c>
      <c r="F53">
        <v>1</v>
      </c>
      <c r="G53" s="2">
        <f>IF(ISBLANK(F53),"",LOOKUP(F53,Punkteraster!$A$2:$B$31))</f>
        <v>100</v>
      </c>
      <c r="H53">
        <v>2</v>
      </c>
      <c r="I53" s="2">
        <f>IF(ISBLANK(H53),"",LOOKUP(H53,Punkteraster!$A$2:$B$31))</f>
        <v>80</v>
      </c>
      <c r="J53">
        <v>1</v>
      </c>
      <c r="K53" s="2">
        <f>IF(ISBLANK(J53),"",LOOKUP(J53,Punkteraster!$A$2:$B$31))</f>
        <v>100</v>
      </c>
      <c r="L53">
        <v>5</v>
      </c>
      <c r="M53" s="2">
        <f>IF(ISBLANK(L53),"",LOOKUP(L53,Punkteraster!$A$2:$B$31))</f>
        <v>45</v>
      </c>
      <c r="N53">
        <v>2</v>
      </c>
      <c r="O53" s="2">
        <f>IF(ISBLANK(N53),"",LOOKUP(N53,Punkteraster!$A$2:$B$31))</f>
        <v>80</v>
      </c>
      <c r="Q53" s="2" t="str">
        <f>IF(ISBLANK(P53),"",LOOKUP(P53,Punkteraster!$A$2:$B$31))</f>
        <v/>
      </c>
      <c r="S53" s="2" t="str">
        <f>IF(ISBLANK(R53),"",LOOKUP(R53,Punkteraster!$A$2:$B$31))</f>
        <v/>
      </c>
      <c r="U53" s="2" t="str">
        <f>IF(ISBLANK(T53),"",LOOKUP(T53,Punkteraster!$A$2:$B$31))</f>
        <v/>
      </c>
      <c r="V53" s="23">
        <f>SUM(E53,G53,I53,K53,M53,O53,Q53,S53,U53)</f>
        <v>485</v>
      </c>
      <c r="W53" s="25">
        <f>_xlfn.RANK.EQ(V53,$V$53:$V$62)</f>
        <v>1</v>
      </c>
    </row>
    <row r="54" spans="1:23" ht="24" x14ac:dyDescent="0.25">
      <c r="A54" s="6" t="s">
        <v>35</v>
      </c>
      <c r="B54" s="6">
        <v>2012</v>
      </c>
      <c r="C54" s="7" t="s">
        <v>10</v>
      </c>
      <c r="D54">
        <v>1</v>
      </c>
      <c r="E54" s="2">
        <f>IF(ISBLANK(D54),"",LOOKUP(D54,Punkteraster!$A$2:$B$31))</f>
        <v>100</v>
      </c>
      <c r="G54" s="2" t="str">
        <f>IF(ISBLANK(F54),"",LOOKUP(F54,Punkteraster!$A$2:$B$31))</f>
        <v/>
      </c>
      <c r="H54">
        <v>1</v>
      </c>
      <c r="I54" s="2">
        <f>IF(ISBLANK(H54),"",LOOKUP(H54,Punkteraster!$A$2:$B$31))</f>
        <v>100</v>
      </c>
      <c r="J54">
        <v>2</v>
      </c>
      <c r="K54" s="2">
        <f>IF(ISBLANK(J54),"",LOOKUP(J54,Punkteraster!$A$2:$B$31))</f>
        <v>80</v>
      </c>
      <c r="L54">
        <v>1</v>
      </c>
      <c r="M54" s="2">
        <f>IF(ISBLANK(L54),"",LOOKUP(L54,Punkteraster!$A$2:$B$31))</f>
        <v>100</v>
      </c>
      <c r="N54">
        <v>1</v>
      </c>
      <c r="O54" s="2">
        <f>IF(ISBLANK(N54),"",LOOKUP(N54,Punkteraster!$A$2:$B$31))</f>
        <v>100</v>
      </c>
      <c r="Q54" s="2" t="str">
        <f>IF(ISBLANK(P54),"",LOOKUP(P54,Punkteraster!$A$2:$B$31))</f>
        <v/>
      </c>
      <c r="S54" s="2" t="str">
        <f>IF(ISBLANK(R54),"",LOOKUP(R54,Punkteraster!$A$2:$B$31))</f>
        <v/>
      </c>
      <c r="U54" s="2" t="str">
        <f>IF(ISBLANK(T54),"",LOOKUP(T54,Punkteraster!$A$2:$B$31))</f>
        <v/>
      </c>
      <c r="V54" s="23">
        <f>SUM(E54,G54,I54,K54,M54,O54,Q54,S54,U54)</f>
        <v>480</v>
      </c>
      <c r="W54" s="25">
        <f>_xlfn.RANK.EQ(V54,$V$53:$V$62)</f>
        <v>2</v>
      </c>
    </row>
    <row r="55" spans="1:23" ht="24" x14ac:dyDescent="0.25">
      <c r="A55" s="6" t="s">
        <v>38</v>
      </c>
      <c r="B55" s="6">
        <v>2013</v>
      </c>
      <c r="C55" s="7" t="s">
        <v>10</v>
      </c>
      <c r="D55">
        <v>3</v>
      </c>
      <c r="E55" s="2">
        <f>IF(ISBLANK(D55),"",LOOKUP(D55,Punkteraster!$A$2:$B$31))</f>
        <v>60</v>
      </c>
      <c r="F55">
        <v>2</v>
      </c>
      <c r="G55" s="2">
        <f>IF(ISBLANK(F55),"",LOOKUP(F55,Punkteraster!$A$2:$B$31))</f>
        <v>80</v>
      </c>
      <c r="H55">
        <v>3</v>
      </c>
      <c r="I55" s="2">
        <f>IF(ISBLANK(H55),"",LOOKUP(H55,Punkteraster!$A$2:$B$31))</f>
        <v>60</v>
      </c>
      <c r="J55">
        <v>3</v>
      </c>
      <c r="K55" s="2">
        <f>IF(ISBLANK(J55),"",LOOKUP(J55,Punkteraster!$A$2:$B$31))</f>
        <v>60</v>
      </c>
      <c r="L55">
        <v>4</v>
      </c>
      <c r="M55" s="2">
        <f>IF(ISBLANK(L55),"",LOOKUP(L55,Punkteraster!$A$2:$B$31))</f>
        <v>50</v>
      </c>
      <c r="N55">
        <v>3</v>
      </c>
      <c r="O55" s="2">
        <f>IF(ISBLANK(N55),"",LOOKUP(N55,Punkteraster!$A$2:$B$31))</f>
        <v>60</v>
      </c>
      <c r="Q55" s="2" t="str">
        <f>IF(ISBLANK(P55),"",LOOKUP(P55,Punkteraster!$A$2:$B$31))</f>
        <v/>
      </c>
      <c r="S55" s="2" t="str">
        <f>IF(ISBLANK(R55),"",LOOKUP(R55,Punkteraster!$A$2:$B$31))</f>
        <v/>
      </c>
      <c r="U55" s="2" t="str">
        <f>IF(ISBLANK(T55),"",LOOKUP(T55,Punkteraster!$A$2:$B$31))</f>
        <v/>
      </c>
      <c r="V55" s="23">
        <f>SUM(E55,G55,I55,K55,M55,O55,Q55,S55,U55)</f>
        <v>370</v>
      </c>
      <c r="W55" s="25">
        <f>_xlfn.RANK.EQ(V55,$V$53:$V$62)</f>
        <v>3</v>
      </c>
    </row>
    <row r="56" spans="1:23" ht="24" x14ac:dyDescent="0.25">
      <c r="A56" s="6" t="s">
        <v>36</v>
      </c>
      <c r="B56" s="6">
        <v>2012</v>
      </c>
      <c r="C56" s="7" t="s">
        <v>10</v>
      </c>
      <c r="D56">
        <v>5</v>
      </c>
      <c r="E56" s="2">
        <f>IF(ISBLANK(D56),"",LOOKUP(D56,Punkteraster!$A$2:$B$31))</f>
        <v>45</v>
      </c>
      <c r="F56">
        <v>4</v>
      </c>
      <c r="G56" s="2">
        <f>IF(ISBLANK(F56),"",LOOKUP(F56,Punkteraster!$A$2:$B$31))</f>
        <v>50</v>
      </c>
      <c r="H56">
        <v>4</v>
      </c>
      <c r="I56" s="2">
        <f>IF(ISBLANK(H56),"",LOOKUP(H56,Punkteraster!$A$2:$B$31))</f>
        <v>50</v>
      </c>
      <c r="J56">
        <v>4</v>
      </c>
      <c r="K56" s="2">
        <f>IF(ISBLANK(J56),"",LOOKUP(J56,Punkteraster!$A$2:$B$31))</f>
        <v>50</v>
      </c>
      <c r="L56">
        <v>2</v>
      </c>
      <c r="M56" s="2">
        <f>IF(ISBLANK(L56),"",LOOKUP(L56,Punkteraster!$A$2:$B$31))</f>
        <v>80</v>
      </c>
      <c r="N56">
        <v>4</v>
      </c>
      <c r="O56" s="2">
        <f>IF(ISBLANK(N56),"",LOOKUP(N56,Punkteraster!$A$2:$B$31))</f>
        <v>50</v>
      </c>
      <c r="Q56" s="2" t="str">
        <f>IF(ISBLANK(P56),"",LOOKUP(P56,Punkteraster!$A$2:$B$31))</f>
        <v/>
      </c>
      <c r="S56" s="2" t="str">
        <f>IF(ISBLANK(R56),"",LOOKUP(R56,Punkteraster!$A$2:$B$31))</f>
        <v/>
      </c>
      <c r="U56" s="2" t="str">
        <f>IF(ISBLANK(T56),"",LOOKUP(T56,Punkteraster!$A$2:$B$31))</f>
        <v/>
      </c>
      <c r="V56" s="23">
        <f>SUM(E56,G56,I56,K56,M56,O56,Q56,S56,U56)</f>
        <v>325</v>
      </c>
      <c r="W56" s="25">
        <f>_xlfn.RANK.EQ(V56,$V$53:$V$62)</f>
        <v>4</v>
      </c>
    </row>
    <row r="57" spans="1:23" ht="24" x14ac:dyDescent="0.25">
      <c r="A57" s="6" t="s">
        <v>28</v>
      </c>
      <c r="B57" s="6">
        <v>2013</v>
      </c>
      <c r="C57" s="7" t="s">
        <v>8</v>
      </c>
      <c r="D57">
        <v>4</v>
      </c>
      <c r="E57" s="2">
        <f>IF(ISBLANK(D57),"",LOOKUP(D57,Punkteraster!$A$2:$B$31))</f>
        <v>50</v>
      </c>
      <c r="F57">
        <v>5</v>
      </c>
      <c r="G57" s="2">
        <f>IF(ISBLANK(F57),"",LOOKUP(F57,Punkteraster!$A$2:$B$31))</f>
        <v>45</v>
      </c>
      <c r="H57">
        <v>5</v>
      </c>
      <c r="I57" s="2">
        <f>IF(ISBLANK(H57),"",LOOKUP(H57,Punkteraster!$A$2:$B$31))</f>
        <v>45</v>
      </c>
      <c r="J57">
        <v>5</v>
      </c>
      <c r="K57" s="2">
        <f>IF(ISBLANK(J57),"",LOOKUP(J57,Punkteraster!$A$2:$B$31))</f>
        <v>45</v>
      </c>
      <c r="L57">
        <v>3</v>
      </c>
      <c r="M57" s="2">
        <f>IF(ISBLANK(L57),"",LOOKUP(L57,Punkteraster!$A$2:$B$31))</f>
        <v>60</v>
      </c>
      <c r="N57">
        <v>5</v>
      </c>
      <c r="O57" s="2">
        <f>IF(ISBLANK(N57),"",LOOKUP(N57,Punkteraster!$A$2:$B$31))</f>
        <v>45</v>
      </c>
      <c r="Q57" s="2" t="str">
        <f>IF(ISBLANK(P57),"",LOOKUP(P57,Punkteraster!$A$2:$B$31))</f>
        <v/>
      </c>
      <c r="S57" s="2" t="str">
        <f>IF(ISBLANK(R57),"",LOOKUP(R57,Punkteraster!$A$2:$B$31))</f>
        <v/>
      </c>
      <c r="U57" s="2" t="str">
        <f>IF(ISBLANK(T57),"",LOOKUP(T57,Punkteraster!$A$2:$B$31))</f>
        <v/>
      </c>
      <c r="V57" s="23">
        <f>SUM(E57,G57,I57,K57,M57,O57,Q57,S57,U57)</f>
        <v>290</v>
      </c>
      <c r="W57" s="25">
        <f>_xlfn.RANK.EQ(V57,$V$53:$V$62)</f>
        <v>5</v>
      </c>
    </row>
    <row r="58" spans="1:23" ht="24" x14ac:dyDescent="0.25">
      <c r="A58" s="6" t="s">
        <v>58</v>
      </c>
      <c r="B58" s="6">
        <v>2014</v>
      </c>
      <c r="C58" s="7" t="s">
        <v>7</v>
      </c>
      <c r="D58">
        <v>6</v>
      </c>
      <c r="E58" s="2">
        <f>IF(ISBLANK(D58),"",LOOKUP(D58,Punkteraster!$A$2:$B$31))</f>
        <v>40</v>
      </c>
      <c r="F58">
        <v>3</v>
      </c>
      <c r="G58" s="2">
        <f>IF(ISBLANK(F58),"",LOOKUP(F58,Punkteraster!$A$2:$B$31))</f>
        <v>60</v>
      </c>
      <c r="H58">
        <v>6</v>
      </c>
      <c r="I58" s="2">
        <f>IF(ISBLANK(H58),"",LOOKUP(H58,Punkteraster!$A$2:$B$31))</f>
        <v>40</v>
      </c>
      <c r="J58">
        <v>6</v>
      </c>
      <c r="K58" s="2">
        <f>IF(ISBLANK(J58),"",LOOKUP(J58,Punkteraster!$A$2:$B$31))</f>
        <v>40</v>
      </c>
      <c r="L58">
        <v>7</v>
      </c>
      <c r="M58" s="2">
        <f>IF(ISBLANK(L58),"",LOOKUP(L58,Punkteraster!$A$2:$B$31))</f>
        <v>36</v>
      </c>
      <c r="N58">
        <v>6</v>
      </c>
      <c r="O58" s="2">
        <f>IF(ISBLANK(N58),"",LOOKUP(N58,Punkteraster!$A$2:$B$31))</f>
        <v>40</v>
      </c>
      <c r="Q58" s="2" t="str">
        <f>IF(ISBLANK(P58),"",LOOKUP(P58,Punkteraster!$A$2:$B$31))</f>
        <v/>
      </c>
      <c r="S58" s="2" t="str">
        <f>IF(ISBLANK(R58),"",LOOKUP(R58,Punkteraster!$A$2:$B$31))</f>
        <v/>
      </c>
      <c r="U58" s="2" t="str">
        <f>IF(ISBLANK(T58),"",LOOKUP(T58,Punkteraster!$A$2:$B$31))</f>
        <v/>
      </c>
      <c r="V58" s="23">
        <f>SUM(E58,G58,I58,K58,M58,O58,Q58,S58,U58)</f>
        <v>256</v>
      </c>
      <c r="W58" s="25">
        <f>_xlfn.RANK.EQ(V58,$V$53:$V$62)</f>
        <v>6</v>
      </c>
    </row>
    <row r="59" spans="1:23" ht="24" x14ac:dyDescent="0.25">
      <c r="A59" s="6" t="s">
        <v>29</v>
      </c>
      <c r="B59" s="6">
        <v>2013</v>
      </c>
      <c r="C59" s="7" t="s">
        <v>8</v>
      </c>
      <c r="D59">
        <v>8</v>
      </c>
      <c r="E59" s="2">
        <f>IF(ISBLANK(D59),"",LOOKUP(D59,Punkteraster!$A$2:$B$31))</f>
        <v>32</v>
      </c>
      <c r="F59">
        <v>7</v>
      </c>
      <c r="G59" s="2">
        <f>IF(ISBLANK(F59),"",LOOKUP(F59,Punkteraster!$A$2:$B$31))</f>
        <v>36</v>
      </c>
      <c r="H59">
        <v>7</v>
      </c>
      <c r="I59" s="2">
        <f>IF(ISBLANK(H59),"",LOOKUP(H59,Punkteraster!$A$2:$B$31))</f>
        <v>36</v>
      </c>
      <c r="K59" s="2" t="str">
        <f>IF(ISBLANK(J59),"",LOOKUP(J59,Punkteraster!$A$2:$B$31))</f>
        <v/>
      </c>
      <c r="L59">
        <v>6</v>
      </c>
      <c r="M59" s="2">
        <f>IF(ISBLANK(L59),"",LOOKUP(L59,Punkteraster!$A$2:$B$31))</f>
        <v>40</v>
      </c>
      <c r="N59">
        <v>7</v>
      </c>
      <c r="O59" s="2">
        <f>IF(ISBLANK(N59),"",LOOKUP(N59,Punkteraster!$A$2:$B$31))</f>
        <v>36</v>
      </c>
      <c r="Q59" s="2" t="str">
        <f>IF(ISBLANK(P59),"",LOOKUP(P59,Punkteraster!$A$2:$B$31))</f>
        <v/>
      </c>
      <c r="S59" s="2" t="str">
        <f>IF(ISBLANK(R59),"",LOOKUP(R59,Punkteraster!$A$2:$B$31))</f>
        <v/>
      </c>
      <c r="U59" s="2" t="str">
        <f>IF(ISBLANK(T59),"",LOOKUP(T59,Punkteraster!$A$2:$B$31))</f>
        <v/>
      </c>
      <c r="V59" s="23">
        <f>SUM(E59,G59,I59,K59,M59,O59,Q59,S59,U59)</f>
        <v>180</v>
      </c>
      <c r="W59" s="25">
        <f>_xlfn.RANK.EQ(V59,$V$53:$V$62)</f>
        <v>7</v>
      </c>
    </row>
    <row r="60" spans="1:23" ht="24" x14ac:dyDescent="0.25">
      <c r="A60" s="6" t="s">
        <v>40</v>
      </c>
      <c r="B60" s="6">
        <v>2013</v>
      </c>
      <c r="C60" s="7" t="s">
        <v>7</v>
      </c>
      <c r="D60">
        <v>7</v>
      </c>
      <c r="E60" s="2">
        <f>IF(ISBLANK(D60),"",LOOKUP(D60,Punkteraster!$A$2:$B$31))</f>
        <v>36</v>
      </c>
      <c r="F60">
        <v>6</v>
      </c>
      <c r="G60" s="2">
        <f>IF(ISBLANK(F60),"",LOOKUP(F60,Punkteraster!$A$2:$B$31))</f>
        <v>40</v>
      </c>
      <c r="H60">
        <v>8</v>
      </c>
      <c r="I60" s="2">
        <f>IF(ISBLANK(H60),"",LOOKUP(H60,Punkteraster!$A$2:$B$31))</f>
        <v>32</v>
      </c>
      <c r="J60">
        <v>7</v>
      </c>
      <c r="K60" s="2">
        <f>IF(ISBLANK(J60),"",LOOKUP(J60,Punkteraster!$A$2:$B$31))</f>
        <v>36</v>
      </c>
      <c r="M60" s="2" t="str">
        <f>IF(ISBLANK(L60),"",LOOKUP(L60,Punkteraster!$A$2:$B$31))</f>
        <v/>
      </c>
      <c r="N60">
        <v>8</v>
      </c>
      <c r="O60" s="2">
        <f>IF(ISBLANK(N60),"",LOOKUP(N60,Punkteraster!$A$2:$B$31))</f>
        <v>32</v>
      </c>
      <c r="Q60" s="2" t="str">
        <f>IF(ISBLANK(P60),"",LOOKUP(P60,Punkteraster!$A$2:$B$31))</f>
        <v/>
      </c>
      <c r="S60" s="2" t="str">
        <f>IF(ISBLANK(R60),"",LOOKUP(R60,Punkteraster!$A$2:$B$31))</f>
        <v/>
      </c>
      <c r="U60" s="2" t="str">
        <f>IF(ISBLANK(T60),"",LOOKUP(T60,Punkteraster!$A$2:$B$31))</f>
        <v/>
      </c>
      <c r="V60" s="23">
        <f>SUM(E60,G60,I60,K60,M60,O60,Q60,S60,U60)</f>
        <v>176</v>
      </c>
      <c r="W60" s="25">
        <f>_xlfn.RANK.EQ(V60,$V$53:$V$62)</f>
        <v>8</v>
      </c>
    </row>
    <row r="61" spans="1:23" ht="24" x14ac:dyDescent="0.25">
      <c r="A61" s="6" t="s">
        <v>63</v>
      </c>
      <c r="B61" s="6">
        <v>2013</v>
      </c>
      <c r="C61" s="7" t="s">
        <v>10</v>
      </c>
      <c r="E61" s="2" t="str">
        <f>IF(ISBLANK(D61),"",LOOKUP(D61,Punkteraster!$A$2:$B$31))</f>
        <v/>
      </c>
      <c r="G61" s="2" t="str">
        <f>IF(ISBLANK(F61),"",LOOKUP(F61,Punkteraster!$A$2:$B$31))</f>
        <v/>
      </c>
      <c r="H61">
        <v>9</v>
      </c>
      <c r="I61" s="2">
        <f>IF(ISBLANK(H61),"",LOOKUP(H61,Punkteraster!$A$2:$B$31))</f>
        <v>29</v>
      </c>
      <c r="K61" s="2" t="str">
        <f>IF(ISBLANK(J61),"",LOOKUP(J61,Punkteraster!$A$2:$B$31))</f>
        <v/>
      </c>
      <c r="M61" s="2" t="str">
        <f>IF(ISBLANK(L61),"",LOOKUP(L61,Punkteraster!$A$2:$B$31))</f>
        <v/>
      </c>
      <c r="O61" s="2" t="str">
        <f>IF(ISBLANK(N61),"",LOOKUP(N61,Punkteraster!$A$2:$B$31))</f>
        <v/>
      </c>
      <c r="Q61" s="2" t="str">
        <f>IF(ISBLANK(P61),"",LOOKUP(P61,Punkteraster!$A$2:$B$31))</f>
        <v/>
      </c>
      <c r="S61" s="2" t="str">
        <f>IF(ISBLANK(R61),"",LOOKUP(R61,Punkteraster!$A$2:$B$31))</f>
        <v/>
      </c>
      <c r="U61" s="2" t="str">
        <f>IF(ISBLANK(T61),"",LOOKUP(T61,Punkteraster!$A$2:$B$31))</f>
        <v/>
      </c>
      <c r="V61" s="23">
        <f>SUM(E61,G61,I61,K61,M61,O61,Q61,S61,U61)</f>
        <v>29</v>
      </c>
      <c r="W61" s="25">
        <f>_xlfn.RANK.EQ(V61,$V$53:$V$62)</f>
        <v>9</v>
      </c>
    </row>
    <row r="62" spans="1:23" ht="25" thickBot="1" x14ac:dyDescent="0.3">
      <c r="A62" s="10"/>
      <c r="B62" s="10"/>
      <c r="C62" s="11"/>
      <c r="D62" s="8"/>
      <c r="E62" s="2" t="str">
        <f>IF(ISBLANK(D62),"",LOOKUP(D62,Punkteraster!$A$2:$B$31))</f>
        <v/>
      </c>
      <c r="F62" s="8"/>
      <c r="G62" s="2" t="str">
        <f>IF(ISBLANK(F62),"",LOOKUP(F62,Punkteraster!$A$2:$B$31))</f>
        <v/>
      </c>
      <c r="H62" s="8"/>
      <c r="I62" s="2" t="str">
        <f>IF(ISBLANK(H62),"",LOOKUP(H62,Punkteraster!$A$2:$B$31))</f>
        <v/>
      </c>
      <c r="J62" s="8"/>
      <c r="K62" s="9" t="str">
        <f>IF(ISBLANK(J62),"",LOOKUP(J62,Punkteraster!$A$2:$B$31))</f>
        <v/>
      </c>
      <c r="L62" s="8"/>
      <c r="M62" s="2" t="str">
        <f>IF(ISBLANK(L62),"",LOOKUP(L62,Punkteraster!$A$2:$B$31))</f>
        <v/>
      </c>
      <c r="N62" s="8"/>
      <c r="O62" s="2" t="str">
        <f>IF(ISBLANK(N62),"",LOOKUP(N62,Punkteraster!$A$2:$B$31))</f>
        <v/>
      </c>
      <c r="P62" s="8"/>
      <c r="Q62" s="2" t="str">
        <f>IF(ISBLANK(P62),"",LOOKUP(P62,Punkteraster!$A$2:$B$31))</f>
        <v/>
      </c>
      <c r="R62" s="8"/>
      <c r="S62" s="2" t="str">
        <f>IF(ISBLANK(R62),"",LOOKUP(R62,Punkteraster!$A$2:$B$31))</f>
        <v/>
      </c>
      <c r="T62" s="8"/>
      <c r="U62" s="2" t="str">
        <f>IF(ISBLANK(T62),"",LOOKUP(T62,Punkteraster!$A$2:$B$31))</f>
        <v/>
      </c>
      <c r="V62" s="16">
        <f t="shared" ref="V53:V62" si="2">SUM(E62,G62,I62,K62,M62,O62,Q62,S62,U62)</f>
        <v>0</v>
      </c>
      <c r="W62" s="25"/>
    </row>
    <row r="63" spans="1:23" ht="24" x14ac:dyDescent="0.25">
      <c r="A63" s="32" t="s">
        <v>17</v>
      </c>
      <c r="B63" s="20"/>
      <c r="C63" s="21"/>
      <c r="D63" s="13"/>
      <c r="E63" s="19"/>
      <c r="F63" s="13"/>
      <c r="G63" s="19"/>
      <c r="H63" s="13"/>
      <c r="I63" s="19"/>
      <c r="J63" s="13"/>
      <c r="K63" s="18"/>
      <c r="L63" s="13"/>
      <c r="M63" s="19"/>
      <c r="N63" s="13"/>
      <c r="O63" s="19"/>
      <c r="P63" s="13"/>
      <c r="Q63" s="19"/>
      <c r="R63" s="13"/>
      <c r="S63" s="19"/>
      <c r="T63" s="13"/>
      <c r="U63" s="19"/>
      <c r="V63" s="47"/>
      <c r="W63" s="48"/>
    </row>
    <row r="64" spans="1:23" ht="24" x14ac:dyDescent="0.25">
      <c r="A64" s="6" t="s">
        <v>52</v>
      </c>
      <c r="B64" s="6">
        <v>2011</v>
      </c>
      <c r="C64" s="7" t="s">
        <v>8</v>
      </c>
      <c r="D64">
        <v>1</v>
      </c>
      <c r="E64" s="2">
        <f>IF(ISBLANK(D64),"",LOOKUP(D64,Punkteraster!$A$2:$B$31))</f>
        <v>100</v>
      </c>
      <c r="F64">
        <v>1</v>
      </c>
      <c r="G64" s="2">
        <f>IF(ISBLANK(F64),"",LOOKUP(F64,Punkteraster!$A$2:$B$31))</f>
        <v>100</v>
      </c>
      <c r="H64">
        <v>1</v>
      </c>
      <c r="I64" s="2">
        <f>IF(ISBLANK(H64),"",LOOKUP(H64,Punkteraster!$A$2:$B$31))</f>
        <v>100</v>
      </c>
      <c r="J64">
        <v>1</v>
      </c>
      <c r="K64" s="2">
        <f>IF(ISBLANK(J64),"",LOOKUP(J64,Punkteraster!$A$2:$B$31))</f>
        <v>100</v>
      </c>
      <c r="L64">
        <v>1</v>
      </c>
      <c r="M64" s="2">
        <f>IF(ISBLANK(L64),"",LOOKUP(L64,Punkteraster!$A$2:$B$31))</f>
        <v>100</v>
      </c>
      <c r="N64">
        <v>1</v>
      </c>
      <c r="O64" s="2">
        <f>IF(ISBLANK(N64),"",LOOKUP(N64,Punkteraster!$A$2:$B$31))</f>
        <v>100</v>
      </c>
      <c r="Q64" s="2" t="str">
        <f>IF(ISBLANK(P64),"",LOOKUP(P64,Punkteraster!$A$2:$B$31))</f>
        <v/>
      </c>
      <c r="S64" s="2" t="str">
        <f>IF(ISBLANK(R64),"",LOOKUP(R64,Punkteraster!$A$2:$B$31))</f>
        <v/>
      </c>
      <c r="U64" s="2" t="str">
        <f>IF(ISBLANK(T64),"",LOOKUP(T64,Punkteraster!$A$2:$B$31))</f>
        <v/>
      </c>
      <c r="V64" s="23">
        <f>SUM(E64,G64,I64,K64,M64,O64,Q64,S64,U64)</f>
        <v>600</v>
      </c>
      <c r="W64" s="25">
        <f>_xlfn.RANK.EQ(V64,$V$64:$V$69)</f>
        <v>1</v>
      </c>
    </row>
    <row r="65" spans="1:23" ht="24" x14ac:dyDescent="0.25">
      <c r="A65" s="6" t="s">
        <v>34</v>
      </c>
      <c r="B65" s="6">
        <v>2011</v>
      </c>
      <c r="C65" s="7" t="s">
        <v>7</v>
      </c>
      <c r="D65">
        <v>2</v>
      </c>
      <c r="E65" s="2">
        <f>IF(ISBLANK(D65),"",LOOKUP(D65,Punkteraster!$A$2:$B$31))</f>
        <v>80</v>
      </c>
      <c r="F65">
        <v>3</v>
      </c>
      <c r="G65" s="2">
        <f>IF(ISBLANK(F65),"",LOOKUP(F65,Punkteraster!$A$2:$B$31))</f>
        <v>60</v>
      </c>
      <c r="H65">
        <v>2</v>
      </c>
      <c r="I65" s="2">
        <f>IF(ISBLANK(H65),"",LOOKUP(H65,Punkteraster!$A$2:$B$31))</f>
        <v>80</v>
      </c>
      <c r="K65" s="2" t="str">
        <f>IF(ISBLANK(J65),"",LOOKUP(J65,Punkteraster!$A$2:$B$31))</f>
        <v/>
      </c>
      <c r="L65">
        <v>2</v>
      </c>
      <c r="M65" s="2">
        <f>IF(ISBLANK(L65),"",LOOKUP(L65,Punkteraster!$A$2:$B$31))</f>
        <v>80</v>
      </c>
      <c r="N65">
        <v>2</v>
      </c>
      <c r="O65" s="2">
        <f>IF(ISBLANK(N65),"",LOOKUP(N65,Punkteraster!$A$2:$B$31))</f>
        <v>80</v>
      </c>
      <c r="Q65" s="2" t="str">
        <f>IF(ISBLANK(P65),"",LOOKUP(P65,Punkteraster!$A$2:$B$31))</f>
        <v/>
      </c>
      <c r="S65" s="2" t="str">
        <f>IF(ISBLANK(R65),"",LOOKUP(R65,Punkteraster!$A$2:$B$31))</f>
        <v/>
      </c>
      <c r="U65" s="2" t="str">
        <f>IF(ISBLANK(T65),"",LOOKUP(T65,Punkteraster!$A$2:$B$31))</f>
        <v/>
      </c>
      <c r="V65" s="23">
        <f>SUM(E65,G65,I65,K65,M65,O65,Q65,S65,U65)</f>
        <v>380</v>
      </c>
      <c r="W65" s="25">
        <f>_xlfn.RANK.EQ(V65,$V$64:$V$69)</f>
        <v>2</v>
      </c>
    </row>
    <row r="66" spans="1:23" ht="24" x14ac:dyDescent="0.25">
      <c r="A66" s="6" t="s">
        <v>59</v>
      </c>
      <c r="B66" s="6">
        <v>2012</v>
      </c>
      <c r="C66" s="7" t="s">
        <v>7</v>
      </c>
      <c r="E66" s="2" t="str">
        <f>IF(ISBLANK(D66),"",LOOKUP(D66,Punkteraster!$A$2:$B$31))</f>
        <v/>
      </c>
      <c r="F66">
        <v>2</v>
      </c>
      <c r="G66" s="2">
        <f>IF(ISBLANK(F66),"",LOOKUP(F66,Punkteraster!$A$2:$B$31))</f>
        <v>80</v>
      </c>
      <c r="H66">
        <v>3</v>
      </c>
      <c r="I66" s="2">
        <f>IF(ISBLANK(H66),"",LOOKUP(H66,Punkteraster!$A$2:$B$31))</f>
        <v>60</v>
      </c>
      <c r="J66">
        <v>2</v>
      </c>
      <c r="K66" s="2">
        <f>IF(ISBLANK(J66),"",LOOKUP(J66,Punkteraster!$A$2:$B$31))</f>
        <v>80</v>
      </c>
      <c r="L66">
        <v>3</v>
      </c>
      <c r="M66" s="2">
        <f>IF(ISBLANK(L66),"",LOOKUP(L66,Punkteraster!$A$2:$B$31))</f>
        <v>60</v>
      </c>
      <c r="O66" s="2" t="str">
        <f>IF(ISBLANK(N66),"",LOOKUP(N66,Punkteraster!$A$2:$B$31))</f>
        <v/>
      </c>
      <c r="Q66" s="2" t="str">
        <f>IF(ISBLANK(P66),"",LOOKUP(P66,Punkteraster!$A$2:$B$31))</f>
        <v/>
      </c>
      <c r="S66" s="2" t="str">
        <f>IF(ISBLANK(R66),"",LOOKUP(R66,Punkteraster!$A$2:$B$31))</f>
        <v/>
      </c>
      <c r="U66" s="2" t="str">
        <f>IF(ISBLANK(T66),"",LOOKUP(T66,Punkteraster!$A$2:$B$31))</f>
        <v/>
      </c>
      <c r="V66" s="23">
        <f>SUM(E66,G66,I66,K66,M66,O66,Q66,S66,U66)</f>
        <v>280</v>
      </c>
      <c r="W66" s="25">
        <f>_xlfn.RANK.EQ(V66,$V$64:$V$69)</f>
        <v>3</v>
      </c>
    </row>
    <row r="67" spans="1:23" ht="24" x14ac:dyDescent="0.25">
      <c r="A67" s="6"/>
      <c r="B67" s="6"/>
      <c r="C67" s="7"/>
      <c r="E67" s="2" t="str">
        <f>IF(ISBLANK(D67),"",LOOKUP(D67,Punkteraster!$A$2:$B$31))</f>
        <v/>
      </c>
      <c r="G67" s="2" t="str">
        <f>IF(ISBLANK(F67),"",LOOKUP(F67,Punkteraster!$A$2:$B$31))</f>
        <v/>
      </c>
      <c r="I67" s="2" t="str">
        <f>IF(ISBLANK(H67),"",LOOKUP(H67,Punkteraster!$A$2:$B$31))</f>
        <v/>
      </c>
      <c r="K67" s="2" t="str">
        <f>IF(ISBLANK(J67),"",LOOKUP(J67,Punkteraster!$A$2:$B$31))</f>
        <v/>
      </c>
      <c r="M67" s="2" t="str">
        <f>IF(ISBLANK(L67),"",LOOKUP(L67,Punkteraster!$A$2:$B$31))</f>
        <v/>
      </c>
      <c r="O67" s="2" t="str">
        <f>IF(ISBLANK(N67),"",LOOKUP(N67,Punkteraster!$A$2:$B$31))</f>
        <v/>
      </c>
      <c r="Q67" s="2" t="str">
        <f>IF(ISBLANK(P67),"",LOOKUP(P67,Punkteraster!$A$2:$B$31))</f>
        <v/>
      </c>
      <c r="S67" s="2" t="str">
        <f>IF(ISBLANK(R67),"",LOOKUP(R67,Punkteraster!$A$2:$B$31))</f>
        <v/>
      </c>
      <c r="U67" s="2" t="str">
        <f>IF(ISBLANK(T67),"",LOOKUP(T67,Punkteraster!$A$2:$B$31))</f>
        <v/>
      </c>
      <c r="V67" s="23">
        <f t="shared" ref="V64:V69" si="3">SUM(E67,G67,I67,K67,M67,O67,Q67,S67,U67)</f>
        <v>0</v>
      </c>
      <c r="W67" s="25"/>
    </row>
    <row r="68" spans="1:23" ht="24" x14ac:dyDescent="0.25">
      <c r="A68" s="6"/>
      <c r="B68" s="6"/>
      <c r="C68" s="7"/>
      <c r="E68" s="2" t="str">
        <f>IF(ISBLANK(D68),"",LOOKUP(D68,Punkteraster!$A$2:$B$31))</f>
        <v/>
      </c>
      <c r="G68" s="2" t="str">
        <f>IF(ISBLANK(F68),"",LOOKUP(F68,Punkteraster!$A$2:$B$31))</f>
        <v/>
      </c>
      <c r="I68" s="2" t="str">
        <f>IF(ISBLANK(H68),"",LOOKUP(H68,Punkteraster!$A$2:$B$31))</f>
        <v/>
      </c>
      <c r="K68" s="2" t="str">
        <f>IF(ISBLANK(J68),"",LOOKUP(J68,Punkteraster!$A$2:$B$31))</f>
        <v/>
      </c>
      <c r="M68" s="2" t="str">
        <f>IF(ISBLANK(L68),"",LOOKUP(L68,Punkteraster!$A$2:$B$31))</f>
        <v/>
      </c>
      <c r="O68" s="2" t="str">
        <f>IF(ISBLANK(N68),"",LOOKUP(N68,Punkteraster!$A$2:$B$31))</f>
        <v/>
      </c>
      <c r="Q68" s="2" t="str">
        <f>IF(ISBLANK(P68),"",LOOKUP(P68,Punkteraster!$A$2:$B$31))</f>
        <v/>
      </c>
      <c r="S68" s="2" t="str">
        <f>IF(ISBLANK(R68),"",LOOKUP(R68,Punkteraster!$A$2:$B$31))</f>
        <v/>
      </c>
      <c r="U68" s="2" t="str">
        <f>IF(ISBLANK(T68),"",LOOKUP(T68,Punkteraster!$A$2:$B$31))</f>
        <v/>
      </c>
      <c r="V68" s="23">
        <f t="shared" si="3"/>
        <v>0</v>
      </c>
      <c r="W68" s="25"/>
    </row>
    <row r="69" spans="1:23" ht="25" thickBot="1" x14ac:dyDescent="0.3">
      <c r="A69" s="10"/>
      <c r="B69" s="10"/>
      <c r="C69" s="11"/>
      <c r="D69" s="8"/>
      <c r="E69" s="9" t="str">
        <f>IF(ISBLANK(D69),"",LOOKUP(D69,Punkteraster!$A$2:$B$31))</f>
        <v/>
      </c>
      <c r="F69" s="8"/>
      <c r="G69" s="9" t="str">
        <f>IF(ISBLANK(F69),"",LOOKUP(F69,Punkteraster!$A$2:$B$31))</f>
        <v/>
      </c>
      <c r="H69" s="8"/>
      <c r="I69" s="9" t="str">
        <f>IF(ISBLANK(H69),"",LOOKUP(H69,Punkteraster!$A$2:$B$31))</f>
        <v/>
      </c>
      <c r="J69" s="8"/>
      <c r="K69" s="9" t="str">
        <f>IF(ISBLANK(J69),"",LOOKUP(J69,Punkteraster!$A$2:$B$31))</f>
        <v/>
      </c>
      <c r="L69" s="8"/>
      <c r="M69" s="9" t="str">
        <f>IF(ISBLANK(L69),"",LOOKUP(L69,Punkteraster!$A$2:$B$31))</f>
        <v/>
      </c>
      <c r="N69" s="8"/>
      <c r="O69" s="9" t="str">
        <f>IF(ISBLANK(N69),"",LOOKUP(N69,Punkteraster!$A$2:$B$31))</f>
        <v/>
      </c>
      <c r="P69" s="8"/>
      <c r="Q69" s="9" t="str">
        <f>IF(ISBLANK(P69),"",LOOKUP(P69,Punkteraster!$A$2:$B$31))</f>
        <v/>
      </c>
      <c r="R69" s="8"/>
      <c r="S69" s="9" t="str">
        <f>IF(ISBLANK(R69),"",LOOKUP(R69,Punkteraster!$A$2:$B$31))</f>
        <v/>
      </c>
      <c r="T69" s="8"/>
      <c r="U69" s="9" t="str">
        <f>IF(ISBLANK(T69),"",LOOKUP(T69,Punkteraster!$A$2:$B$31))</f>
        <v/>
      </c>
      <c r="V69" s="23">
        <f t="shared" si="3"/>
        <v>0</v>
      </c>
      <c r="W69" s="25"/>
    </row>
    <row r="70" spans="1:23" ht="24" x14ac:dyDescent="0.25">
      <c r="A70" s="6"/>
      <c r="B70" s="6"/>
      <c r="C70" s="6"/>
      <c r="W70" s="43"/>
    </row>
    <row r="71" spans="1:23" ht="24" x14ac:dyDescent="0.25">
      <c r="A71" s="42"/>
      <c r="B71" s="6"/>
      <c r="C71" s="6"/>
      <c r="W71" s="43"/>
    </row>
    <row r="72" spans="1:23" ht="24" x14ac:dyDescent="0.25">
      <c r="A72" s="6"/>
      <c r="B72" s="6"/>
      <c r="C72" s="6"/>
      <c r="V72" s="1"/>
      <c r="W72" s="43"/>
    </row>
    <row r="73" spans="1:23" ht="24" x14ac:dyDescent="0.25">
      <c r="A73" s="6"/>
      <c r="B73" s="6"/>
      <c r="C73" s="6"/>
      <c r="V73" s="1"/>
      <c r="W73" s="43"/>
    </row>
    <row r="74" spans="1:23" ht="19" x14ac:dyDescent="0.25">
      <c r="A74" s="6"/>
      <c r="B74" s="6"/>
      <c r="C74" s="6"/>
      <c r="V74" s="1"/>
    </row>
    <row r="75" spans="1:23" ht="19" x14ac:dyDescent="0.25">
      <c r="A75" s="6"/>
      <c r="B75" s="6"/>
      <c r="C75" s="6"/>
      <c r="V75" s="1"/>
    </row>
    <row r="76" spans="1:23" ht="24" x14ac:dyDescent="0.3">
      <c r="B76" s="6"/>
      <c r="C76" s="12" t="s">
        <v>11</v>
      </c>
      <c r="V76" s="1"/>
    </row>
    <row r="77" spans="1:23" ht="24" x14ac:dyDescent="0.3">
      <c r="A77" s="6"/>
      <c r="B77" s="6"/>
      <c r="C77" s="6" t="s">
        <v>7</v>
      </c>
      <c r="E77">
        <f>SUMIF($C$11:$C$66,"ASVÖ NTS",E11:E66)</f>
        <v>389</v>
      </c>
      <c r="G77">
        <f t="shared" ref="G77:U77" si="4">SUMIF($C$11:$C$66,"ASVÖ NTS",G11:G66)</f>
        <v>517</v>
      </c>
      <c r="I77">
        <f t="shared" si="4"/>
        <v>449</v>
      </c>
      <c r="K77">
        <f t="shared" si="4"/>
        <v>364</v>
      </c>
      <c r="M77">
        <f t="shared" si="4"/>
        <v>448</v>
      </c>
      <c r="O77">
        <f t="shared" si="4"/>
        <v>435</v>
      </c>
      <c r="Q77">
        <f t="shared" si="4"/>
        <v>0</v>
      </c>
      <c r="S77">
        <f t="shared" si="4"/>
        <v>0</v>
      </c>
      <c r="U77">
        <f t="shared" si="4"/>
        <v>0</v>
      </c>
      <c r="V77" s="17">
        <f>SUM(A77,C77,E77,G77,I77,K77,M77,O77,Q77,S77,U77)</f>
        <v>2602</v>
      </c>
    </row>
    <row r="78" spans="1:23" ht="24" x14ac:dyDescent="0.3">
      <c r="C78" s="6" t="s">
        <v>10</v>
      </c>
      <c r="E78">
        <f>SUMIF($C$11:$C$66,"ASVÖ SC Höhnhart",E11:E66)</f>
        <v>820</v>
      </c>
      <c r="G78">
        <f t="shared" ref="G78:U78" si="5">SUMIF($C$11:$C$66,"ASVÖ SC Höhnhart",G11:G66)</f>
        <v>589</v>
      </c>
      <c r="I78">
        <f t="shared" si="5"/>
        <v>906</v>
      </c>
      <c r="K78">
        <f t="shared" si="5"/>
        <v>782</v>
      </c>
      <c r="M78">
        <f t="shared" si="5"/>
        <v>881</v>
      </c>
      <c r="O78">
        <f t="shared" si="5"/>
        <v>830</v>
      </c>
      <c r="Q78">
        <f t="shared" si="5"/>
        <v>0</v>
      </c>
      <c r="S78">
        <f t="shared" si="5"/>
        <v>0</v>
      </c>
      <c r="U78">
        <f t="shared" si="5"/>
        <v>0</v>
      </c>
      <c r="V78" s="17">
        <f>SUM(A78,C78,E78,G78,I78,K78,M78,O78,Q78,S78,U78)</f>
        <v>4808</v>
      </c>
    </row>
    <row r="79" spans="1:23" ht="24" x14ac:dyDescent="0.3">
      <c r="C79" s="6" t="s">
        <v>8</v>
      </c>
      <c r="E79">
        <f>SUMIF($C$11:$C$66,"UVB Hinzenbach",E11:E66)</f>
        <v>767</v>
      </c>
      <c r="G79">
        <f t="shared" ref="G79:U79" si="6">SUMIF($C$11:$C$66,"UVB Hinzenbach",G11:G66)</f>
        <v>822</v>
      </c>
      <c r="I79">
        <f t="shared" si="6"/>
        <v>717</v>
      </c>
      <c r="K79">
        <f t="shared" si="6"/>
        <v>824</v>
      </c>
      <c r="M79">
        <f t="shared" si="6"/>
        <v>683</v>
      </c>
      <c r="O79">
        <f t="shared" si="6"/>
        <v>694</v>
      </c>
      <c r="Q79">
        <f t="shared" si="6"/>
        <v>0</v>
      </c>
      <c r="S79">
        <f t="shared" si="6"/>
        <v>0</v>
      </c>
      <c r="U79">
        <f t="shared" si="6"/>
        <v>0</v>
      </c>
      <c r="V79" s="17">
        <f>SUM(E79,G79,I79,K79,M79,O79,Q79,S79,U79)</f>
        <v>4507</v>
      </c>
    </row>
  </sheetData>
  <sortState xmlns:xlrd2="http://schemas.microsoft.com/office/spreadsheetml/2017/richdata2" ref="A64:W66">
    <sortCondition ref="W64:W66"/>
  </sortState>
  <mergeCells count="59">
    <mergeCell ref="M4:M8"/>
    <mergeCell ref="K4:K8"/>
    <mergeCell ref="T47:U47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T31:U31"/>
    <mergeCell ref="B31:C31"/>
    <mergeCell ref="D31:E31"/>
    <mergeCell ref="P16:Q16"/>
    <mergeCell ref="P31:Q31"/>
    <mergeCell ref="T10:U10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4:L8"/>
    <mergeCell ref="F31:G31"/>
    <mergeCell ref="R31:S31"/>
    <mergeCell ref="T16:U16"/>
    <mergeCell ref="B16:C16"/>
    <mergeCell ref="D16:E16"/>
    <mergeCell ref="F16:G16"/>
    <mergeCell ref="H16:I16"/>
    <mergeCell ref="J16:K16"/>
    <mergeCell ref="L16:M16"/>
    <mergeCell ref="N16:O16"/>
    <mergeCell ref="R16:S16"/>
    <mergeCell ref="H31:I31"/>
    <mergeCell ref="J31:K31"/>
    <mergeCell ref="L31:M31"/>
    <mergeCell ref="N31:O31"/>
    <mergeCell ref="N4:N8"/>
    <mergeCell ref="O4:O8"/>
    <mergeCell ref="I4:I8"/>
    <mergeCell ref="A1:W3"/>
    <mergeCell ref="A4:C8"/>
    <mergeCell ref="P4:Q8"/>
    <mergeCell ref="R4:S8"/>
    <mergeCell ref="T4:U8"/>
    <mergeCell ref="V4:V8"/>
    <mergeCell ref="W4:W8"/>
    <mergeCell ref="D4:D8"/>
    <mergeCell ref="E4:E8"/>
    <mergeCell ref="F4:F8"/>
    <mergeCell ref="G4:G8"/>
    <mergeCell ref="H4:H8"/>
    <mergeCell ref="J4:J8"/>
  </mergeCells>
  <pageMargins left="0.7" right="0.7" top="0.78740157499999996" bottom="0.78740157499999996" header="0.3" footer="0.3"/>
  <pageSetup paperSize="9" scale="53" fitToHeight="2"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8E24E-BA4B-B644-83F8-075F4E838C5C}">
  <dimension ref="A1:B31"/>
  <sheetViews>
    <sheetView workbookViewId="0">
      <selection activeCell="C33" sqref="C33"/>
    </sheetView>
  </sheetViews>
  <sheetFormatPr baseColWidth="10" defaultRowHeight="16" x14ac:dyDescent="0.2"/>
  <cols>
    <col min="1" max="1" width="5.83203125" bestFit="1" customWidth="1"/>
    <col min="2" max="2" width="6.83203125" bestFit="1" customWidth="1"/>
  </cols>
  <sheetData>
    <row r="1" spans="1:2" x14ac:dyDescent="0.2">
      <c r="A1" s="3" t="s">
        <v>9</v>
      </c>
      <c r="B1" s="3" t="s">
        <v>4</v>
      </c>
    </row>
    <row r="2" spans="1:2" x14ac:dyDescent="0.2">
      <c r="A2" s="4">
        <v>1</v>
      </c>
      <c r="B2" s="5">
        <v>100</v>
      </c>
    </row>
    <row r="3" spans="1:2" x14ac:dyDescent="0.2">
      <c r="A3" s="4">
        <v>2</v>
      </c>
      <c r="B3" s="5">
        <v>80</v>
      </c>
    </row>
    <row r="4" spans="1:2" x14ac:dyDescent="0.2">
      <c r="A4" s="4">
        <v>3</v>
      </c>
      <c r="B4" s="5">
        <v>60</v>
      </c>
    </row>
    <row r="5" spans="1:2" x14ac:dyDescent="0.2">
      <c r="A5" s="4">
        <v>4</v>
      </c>
      <c r="B5" s="5">
        <v>50</v>
      </c>
    </row>
    <row r="6" spans="1:2" x14ac:dyDescent="0.2">
      <c r="A6" s="4">
        <v>5</v>
      </c>
      <c r="B6" s="5">
        <v>45</v>
      </c>
    </row>
    <row r="7" spans="1:2" x14ac:dyDescent="0.2">
      <c r="A7" s="4">
        <v>6</v>
      </c>
      <c r="B7" s="5">
        <v>40</v>
      </c>
    </row>
    <row r="8" spans="1:2" x14ac:dyDescent="0.2">
      <c r="A8" s="4">
        <v>7</v>
      </c>
      <c r="B8" s="5">
        <v>36</v>
      </c>
    </row>
    <row r="9" spans="1:2" x14ac:dyDescent="0.2">
      <c r="A9" s="4">
        <v>8</v>
      </c>
      <c r="B9" s="5">
        <v>32</v>
      </c>
    </row>
    <row r="10" spans="1:2" x14ac:dyDescent="0.2">
      <c r="A10" s="4">
        <v>9</v>
      </c>
      <c r="B10" s="5">
        <v>29</v>
      </c>
    </row>
    <row r="11" spans="1:2" x14ac:dyDescent="0.2">
      <c r="A11" s="4">
        <v>10</v>
      </c>
      <c r="B11" s="5">
        <v>26</v>
      </c>
    </row>
    <row r="12" spans="1:2" x14ac:dyDescent="0.2">
      <c r="A12" s="4">
        <v>11</v>
      </c>
      <c r="B12" s="5">
        <v>24</v>
      </c>
    </row>
    <row r="13" spans="1:2" x14ac:dyDescent="0.2">
      <c r="A13" s="4">
        <v>12</v>
      </c>
      <c r="B13" s="5">
        <v>22</v>
      </c>
    </row>
    <row r="14" spans="1:2" x14ac:dyDescent="0.2">
      <c r="A14" s="4">
        <v>13</v>
      </c>
      <c r="B14" s="5">
        <v>20</v>
      </c>
    </row>
    <row r="15" spans="1:2" x14ac:dyDescent="0.2">
      <c r="A15" s="4">
        <v>14</v>
      </c>
      <c r="B15" s="5">
        <v>18</v>
      </c>
    </row>
    <row r="16" spans="1:2" x14ac:dyDescent="0.2">
      <c r="A16" s="4">
        <v>15</v>
      </c>
      <c r="B16" s="5">
        <v>16</v>
      </c>
    </row>
    <row r="17" spans="1:2" x14ac:dyDescent="0.2">
      <c r="A17" s="4">
        <v>16</v>
      </c>
      <c r="B17" s="5">
        <v>15</v>
      </c>
    </row>
    <row r="18" spans="1:2" x14ac:dyDescent="0.2">
      <c r="A18" s="4">
        <v>17</v>
      </c>
      <c r="B18" s="5">
        <v>14</v>
      </c>
    </row>
    <row r="19" spans="1:2" x14ac:dyDescent="0.2">
      <c r="A19" s="4">
        <v>18</v>
      </c>
      <c r="B19" s="5">
        <v>13</v>
      </c>
    </row>
    <row r="20" spans="1:2" x14ac:dyDescent="0.2">
      <c r="A20" s="4">
        <v>19</v>
      </c>
      <c r="B20" s="5">
        <v>12</v>
      </c>
    </row>
    <row r="21" spans="1:2" x14ac:dyDescent="0.2">
      <c r="A21" s="4">
        <v>20</v>
      </c>
      <c r="B21" s="5">
        <v>11</v>
      </c>
    </row>
    <row r="22" spans="1:2" x14ac:dyDescent="0.2">
      <c r="A22" s="4">
        <v>21</v>
      </c>
      <c r="B22" s="5">
        <v>10</v>
      </c>
    </row>
    <row r="23" spans="1:2" x14ac:dyDescent="0.2">
      <c r="A23" s="4">
        <v>22</v>
      </c>
      <c r="B23" s="5">
        <v>9</v>
      </c>
    </row>
    <row r="24" spans="1:2" x14ac:dyDescent="0.2">
      <c r="A24" s="4">
        <v>23</v>
      </c>
      <c r="B24" s="5">
        <v>8</v>
      </c>
    </row>
    <row r="25" spans="1:2" x14ac:dyDescent="0.2">
      <c r="A25" s="4">
        <v>24</v>
      </c>
      <c r="B25" s="5">
        <v>7</v>
      </c>
    </row>
    <row r="26" spans="1:2" x14ac:dyDescent="0.2">
      <c r="A26" s="4">
        <v>25</v>
      </c>
      <c r="B26" s="5">
        <v>6</v>
      </c>
    </row>
    <row r="27" spans="1:2" x14ac:dyDescent="0.2">
      <c r="A27" s="4">
        <v>26</v>
      </c>
      <c r="B27" s="5">
        <v>5</v>
      </c>
    </row>
    <row r="28" spans="1:2" x14ac:dyDescent="0.2">
      <c r="A28" s="4">
        <v>27</v>
      </c>
      <c r="B28" s="5">
        <v>4</v>
      </c>
    </row>
    <row r="29" spans="1:2" x14ac:dyDescent="0.2">
      <c r="A29" s="4">
        <v>28</v>
      </c>
      <c r="B29" s="5">
        <v>3</v>
      </c>
    </row>
    <row r="30" spans="1:2" x14ac:dyDescent="0.2">
      <c r="A30" s="4">
        <v>29</v>
      </c>
      <c r="B30" s="5">
        <v>2</v>
      </c>
    </row>
    <row r="31" spans="1:2" x14ac:dyDescent="0.2">
      <c r="A31" s="4">
        <v>30</v>
      </c>
      <c r="B31" s="5">
        <v>1</v>
      </c>
    </row>
  </sheetData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Sprunglauf</vt:lpstr>
      <vt:lpstr>Nordische Kombinbation</vt:lpstr>
      <vt:lpstr>Punkteraster</vt:lpstr>
      <vt:lpstr>Sprunglauf!Druckbereich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Dustin Hopfgartner</cp:lastModifiedBy>
  <cp:lastPrinted>2026-03-18T07:02:39Z</cp:lastPrinted>
  <dcterms:created xsi:type="dcterms:W3CDTF">2021-10-18T08:48:19Z</dcterms:created>
  <dcterms:modified xsi:type="dcterms:W3CDTF">2026-03-30T15:35:47Z</dcterms:modified>
</cp:coreProperties>
</file>